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Horizontal Model" sheetId="7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B15" i="3" l="1"/>
  <c r="B14" i="3"/>
  <c r="B9" i="3"/>
  <c r="B8" i="3"/>
  <c r="B7" i="3"/>
  <c r="B11" i="6"/>
  <c r="B9" i="6"/>
  <c r="B12" i="6" s="1"/>
  <c r="B6" i="6"/>
  <c r="B5" i="6"/>
  <c r="B8" i="5"/>
  <c r="B10" i="5"/>
  <c r="B9" i="5"/>
  <c r="B7" i="5"/>
  <c r="B5" i="5"/>
  <c r="C20" i="7"/>
  <c r="D20" i="7"/>
  <c r="E20" i="7"/>
  <c r="G20" i="7"/>
  <c r="B13" i="3" s="1"/>
  <c r="H20" i="7"/>
  <c r="I20" i="7"/>
  <c r="J20" i="7"/>
  <c r="K20" i="7"/>
  <c r="K18" i="7"/>
  <c r="H18" i="7"/>
  <c r="K17" i="7"/>
  <c r="E16" i="7"/>
  <c r="O16" i="7" s="1"/>
  <c r="Q12" i="7"/>
  <c r="Q13" i="7"/>
  <c r="Q14" i="7"/>
  <c r="Q15" i="7"/>
  <c r="Q17" i="7"/>
  <c r="Q18" i="7"/>
  <c r="K15" i="7"/>
  <c r="S12" i="7"/>
  <c r="S13" i="7"/>
  <c r="S14" i="7"/>
  <c r="S15" i="7"/>
  <c r="S16" i="7"/>
  <c r="S17" i="7"/>
  <c r="S18" i="7"/>
  <c r="K11" i="7"/>
  <c r="K9" i="7"/>
  <c r="K8" i="7"/>
  <c r="M20" i="7"/>
  <c r="B20" i="7"/>
  <c r="B6" i="3" s="1"/>
  <c r="T11" i="7"/>
  <c r="S11" i="7"/>
  <c r="Q11" i="7"/>
  <c r="S10" i="7"/>
  <c r="Q10" i="7"/>
  <c r="S9" i="7"/>
  <c r="Q9" i="7"/>
  <c r="S8" i="7"/>
  <c r="Q8" i="7"/>
  <c r="S7" i="7"/>
  <c r="Q7" i="7"/>
  <c r="S6" i="7"/>
  <c r="Q6" i="7"/>
  <c r="S5" i="7"/>
  <c r="Q5" i="7"/>
  <c r="Q4" i="7"/>
  <c r="O20" i="7" l="1"/>
  <c r="Q16" i="7"/>
  <c r="Q20" i="7" s="1"/>
  <c r="K16" i="7"/>
  <c r="S20" i="7"/>
  <c r="B16" i="3"/>
  <c r="B10" i="3"/>
  <c r="B11" i="5"/>
  <c r="B13" i="5" l="1"/>
  <c r="B10" i="6" s="1"/>
  <c r="B7" i="6"/>
  <c r="B19" i="3" l="1"/>
  <c r="B18" i="3"/>
  <c r="B20" i="3" l="1"/>
  <c r="B21" i="3" s="1"/>
  <c r="B14" i="6"/>
</calcChain>
</file>

<file path=xl/sharedStrings.xml><?xml version="1.0" encoding="utf-8"?>
<sst xmlns="http://schemas.openxmlformats.org/spreadsheetml/2006/main" count="75" uniqueCount="49">
  <si>
    <t>Cash</t>
  </si>
  <si>
    <t>Common Stock</t>
  </si>
  <si>
    <t>Supplies</t>
  </si>
  <si>
    <t>Accounts Payable</t>
  </si>
  <si>
    <t>Prepaid Rent</t>
  </si>
  <si>
    <t>Accounts Receivable</t>
  </si>
  <si>
    <t>Service Revenue</t>
  </si>
  <si>
    <t>Unearned Revenue</t>
  </si>
  <si>
    <t>Operating Expenses</t>
  </si>
  <si>
    <t>Supplies Expense</t>
  </si>
  <si>
    <t>Salaries Expense</t>
  </si>
  <si>
    <t>Salaries Payable</t>
  </si>
  <si>
    <t>Assets</t>
  </si>
  <si>
    <t>Liabilities</t>
  </si>
  <si>
    <t>Equity</t>
  </si>
  <si>
    <t>Rent Expense</t>
  </si>
  <si>
    <t>Synergy Service, Inc.</t>
  </si>
  <si>
    <t>Income Statement</t>
  </si>
  <si>
    <t>Less:  Expenses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</si>
  <si>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</si>
  <si>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</si>
  <si>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</si>
  <si>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</si>
  <si>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</si>
  <si>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</si>
  <si>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</si>
  <si>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</si>
  <si>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</si>
  <si>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</si>
  <si>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</si>
  <si>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</si>
  <si>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Total Liabilities</t>
  </si>
  <si>
    <t>Stockholders' Equity</t>
  </si>
  <si>
    <t>Retained Earnings</t>
  </si>
  <si>
    <t>Total Liabilities and Stockholders' Equity</t>
  </si>
  <si>
    <t>For the Year Ended December 31, 2015</t>
  </si>
  <si>
    <t>As of December 31, 2015</t>
  </si>
  <si>
    <t>Total Expenses</t>
  </si>
  <si>
    <t>Event #</t>
  </si>
  <si>
    <t>=</t>
  </si>
  <si>
    <t>Revenue</t>
  </si>
  <si>
    <t>-</t>
  </si>
  <si>
    <t>Expenses</t>
  </si>
  <si>
    <t>Statement of Cash Flows</t>
  </si>
  <si>
    <t>Activity</t>
  </si>
  <si>
    <t>Beg. Balance</t>
  </si>
  <si>
    <t>Financing</t>
  </si>
  <si>
    <t>Operating</t>
  </si>
  <si>
    <t>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</si>
</sst>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u val="doubl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4" fillId="0" borderId="0" xfId="0" applyNumberFormat="1" applyFont="1" applyFill="1" applyBorder="1"/>
    <xf numFmtId="0" fontId="3" fillId="0" borderId="0" xfId="0" applyFont="1" applyFill="1" applyAlignment="1"/>
    <xf numFmtId="41" fontId="0" fillId="0" borderId="0" xfId="0" applyNumberFormat="1" applyFill="1" applyBorder="1"/>
    <xf numFmtId="41" fontId="5" fillId="0" borderId="0" xfId="0" applyNumberFormat="1" applyFont="1" applyFill="1"/>
    <xf numFmtId="41" fontId="4" fillId="0" borderId="0" xfId="0" applyNumberFormat="1" applyFont="1" applyFill="1"/>
    <xf numFmtId="42" fontId="5" fillId="0" borderId="5" xfId="0" applyNumberFormat="1" applyFont="1" applyFill="1" applyBorder="1"/>
    <xf numFmtId="0" fontId="0" fillId="0" borderId="0" xfId="0" applyFill="1" applyBorder="1"/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0" fontId="3" fillId="0" borderId="0" xfId="1"/>
    <xf numFmtId="0" fontId="3" fillId="0" borderId="8" xfId="1" applyFill="1" applyBorder="1"/>
    <xf numFmtId="0" fontId="3" fillId="4" borderId="4" xfId="1" applyFill="1" applyBorder="1"/>
    <xf numFmtId="0" fontId="3" fillId="4" borderId="3" xfId="1" applyFill="1" applyBorder="1"/>
    <xf numFmtId="0" fontId="2" fillId="2" borderId="6" xfId="1" applyFont="1" applyFill="1" applyBorder="1" applyAlignment="1">
      <alignment horizontal="center"/>
    </xf>
    <xf numFmtId="0" fontId="3" fillId="0" borderId="10" xfId="1" applyFill="1" applyBorder="1"/>
    <xf numFmtId="0" fontId="2" fillId="3" borderId="0" xfId="1" applyFont="1" applyFill="1" applyAlignment="1">
      <alignment horizontal="center"/>
    </xf>
    <xf numFmtId="0" fontId="3" fillId="4" borderId="1" xfId="1" applyFill="1" applyBorder="1"/>
    <xf numFmtId="0" fontId="3" fillId="4" borderId="2" xfId="1" applyFill="1" applyBorder="1"/>
    <xf numFmtId="0" fontId="2" fillId="5" borderId="6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6" xfId="1" quotePrefix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6" xfId="1" quotePrefix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3" fillId="5" borderId="6" xfId="1" applyFill="1" applyBorder="1"/>
    <xf numFmtId="164" fontId="0" fillId="2" borderId="6" xfId="2" applyNumberFormat="1" applyFont="1" applyFill="1" applyBorder="1"/>
    <xf numFmtId="164" fontId="0" fillId="2" borderId="7" xfId="2" applyNumberFormat="1" applyFont="1" applyFill="1" applyBorder="1"/>
    <xf numFmtId="164" fontId="0" fillId="0" borderId="11" xfId="2" applyNumberFormat="1" applyFont="1" applyFill="1" applyBorder="1"/>
    <xf numFmtId="164" fontId="0" fillId="3" borderId="3" xfId="2" applyNumberFormat="1" applyFont="1" applyFill="1" applyBorder="1"/>
    <xf numFmtId="164" fontId="0" fillId="3" borderId="6" xfId="2" applyNumberFormat="1" applyFont="1" applyFill="1" applyBorder="1"/>
    <xf numFmtId="164" fontId="0" fillId="3" borderId="7" xfId="2" applyNumberFormat="1" applyFont="1" applyFill="1" applyBorder="1"/>
    <xf numFmtId="164" fontId="0" fillId="4" borderId="3" xfId="2" applyNumberFormat="1" applyFont="1" applyFill="1" applyBorder="1"/>
    <xf numFmtId="164" fontId="0" fillId="4" borderId="6" xfId="2" applyNumberFormat="1" applyFont="1" applyFill="1" applyBorder="1"/>
    <xf numFmtId="0" fontId="3" fillId="5" borderId="6" xfId="1" quotePrefix="1" applyFill="1" applyBorder="1"/>
    <xf numFmtId="164" fontId="0" fillId="2" borderId="6" xfId="2" applyNumberFormat="1" applyFont="1" applyFill="1" applyBorder="1" applyAlignment="1">
      <alignment horizontal="center"/>
    </xf>
    <xf numFmtId="164" fontId="0" fillId="0" borderId="13" xfId="2" applyNumberFormat="1" applyFont="1" applyFill="1" applyBorder="1"/>
    <xf numFmtId="0" fontId="2" fillId="2" borderId="3" xfId="1" applyFont="1" applyFill="1" applyBorder="1" applyAlignment="1">
      <alignment horizontal="center"/>
    </xf>
    <xf numFmtId="164" fontId="3" fillId="4" borderId="6" xfId="2" applyNumberFormat="1" applyFont="1" applyFill="1" applyBorder="1"/>
    <xf numFmtId="164" fontId="0" fillId="2" borderId="7" xfId="2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"/>
  <sheetViews>
    <sheetView tabSelected="1" zoomScale="90" workbookViewId="0">
      <selection activeCell="G7" sqref="G7"/>
    </sheetView>
  </sheetViews>
  <sheetFormatPr defaultRowHeight="12.75" x14ac:dyDescent="0.2"/>
  <cols>
    <col min="1" max="1" width="13.140625" style="14" customWidth="1"/>
    <col min="2" max="2" width="10.28515625" style="14" bestFit="1" customWidth="1"/>
    <col min="3" max="3" width="13.42578125" style="14" customWidth="1"/>
    <col min="4" max="5" width="9.140625" style="14"/>
    <col min="6" max="6" width="4.42578125" style="14" customWidth="1"/>
    <col min="7" max="9" width="10.85546875" style="14" customWidth="1"/>
    <col min="10" max="10" width="9.140625" style="14"/>
    <col min="11" max="11" width="10" style="14" customWidth="1"/>
    <col min="12" max="12" width="3" style="14" customWidth="1"/>
    <col min="13" max="13" width="9.140625" style="14"/>
    <col min="14" max="14" width="4.42578125" style="14" customWidth="1"/>
    <col min="15" max="15" width="10.140625" style="14" customWidth="1"/>
    <col min="16" max="16" width="6" style="14" customWidth="1"/>
    <col min="17" max="17" width="9.140625" style="14"/>
    <col min="18" max="18" width="3.7109375" style="14" customWidth="1"/>
    <col min="19" max="19" width="11.7109375" style="14" customWidth="1"/>
    <col min="20" max="20" width="12.28515625" style="14" customWidth="1"/>
    <col min="21" max="16384" width="9.140625" style="14"/>
  </cols>
  <sheetData>
    <row r="1" spans="1:79" x14ac:dyDescent="0.2">
      <c r="B1" s="51" t="s">
        <v>29</v>
      </c>
      <c r="C1" s="51"/>
      <c r="D1" s="51"/>
      <c r="E1" s="51"/>
      <c r="F1" s="51"/>
      <c r="G1" s="51"/>
      <c r="H1" s="51"/>
      <c r="I1" s="51"/>
      <c r="J1" s="51"/>
      <c r="K1" s="52"/>
      <c r="L1" s="15"/>
      <c r="M1" s="53" t="s">
        <v>17</v>
      </c>
      <c r="N1" s="53"/>
      <c r="O1" s="53"/>
      <c r="P1" s="53"/>
      <c r="Q1" s="53"/>
      <c r="R1" s="15"/>
      <c r="S1" s="16"/>
      <c r="T1" s="17"/>
    </row>
    <row r="2" spans="1:79" x14ac:dyDescent="0.2">
      <c r="B2" s="52" t="s">
        <v>12</v>
      </c>
      <c r="C2" s="54"/>
      <c r="D2" s="55"/>
      <c r="E2" s="48"/>
      <c r="F2" s="18"/>
      <c r="G2" s="52" t="s">
        <v>13</v>
      </c>
      <c r="H2" s="54"/>
      <c r="I2" s="55"/>
      <c r="J2" s="52" t="s">
        <v>14</v>
      </c>
      <c r="K2" s="56"/>
      <c r="L2" s="19"/>
      <c r="M2" s="20"/>
      <c r="N2" s="20"/>
      <c r="O2" s="20"/>
      <c r="P2" s="20"/>
      <c r="Q2" s="20"/>
      <c r="R2" s="19"/>
      <c r="S2" s="21"/>
      <c r="T2" s="22"/>
    </row>
    <row r="3" spans="1:79" s="35" customFormat="1" ht="38.25" x14ac:dyDescent="0.2">
      <c r="A3" s="23" t="s">
        <v>38</v>
      </c>
      <c r="B3" s="24" t="s">
        <v>0</v>
      </c>
      <c r="C3" s="24" t="s">
        <v>5</v>
      </c>
      <c r="D3" s="25" t="s">
        <v>2</v>
      </c>
      <c r="E3" s="24" t="s">
        <v>4</v>
      </c>
      <c r="F3" s="25" t="s">
        <v>39</v>
      </c>
      <c r="G3" s="24" t="s">
        <v>3</v>
      </c>
      <c r="H3" s="24" t="s">
        <v>7</v>
      </c>
      <c r="I3" s="24" t="s">
        <v>11</v>
      </c>
      <c r="J3" s="24" t="s">
        <v>1</v>
      </c>
      <c r="K3" s="26" t="s">
        <v>33</v>
      </c>
      <c r="L3" s="27"/>
      <c r="M3" s="28" t="s">
        <v>40</v>
      </c>
      <c r="N3" s="29" t="s">
        <v>41</v>
      </c>
      <c r="O3" s="30" t="s">
        <v>42</v>
      </c>
      <c r="P3" s="29" t="s">
        <v>39</v>
      </c>
      <c r="Q3" s="31" t="s">
        <v>19</v>
      </c>
      <c r="R3" s="27"/>
      <c r="S3" s="32" t="s">
        <v>43</v>
      </c>
      <c r="T3" s="33" t="s">
        <v>44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</row>
    <row r="4" spans="1:79" x14ac:dyDescent="0.2">
      <c r="A4" s="36" t="s">
        <v>45</v>
      </c>
      <c r="B4" s="37">
        <v>30500</v>
      </c>
      <c r="C4" s="37"/>
      <c r="D4" s="37"/>
      <c r="E4" s="37"/>
      <c r="F4" s="37"/>
      <c r="G4" s="37"/>
      <c r="H4" s="37"/>
      <c r="I4" s="37"/>
      <c r="J4" s="37">
        <v>10000</v>
      </c>
      <c r="K4" s="38">
        <v>20500</v>
      </c>
      <c r="L4" s="39"/>
      <c r="M4" s="40">
        <v>0</v>
      </c>
      <c r="N4" s="41"/>
      <c r="O4" s="41">
        <v>0</v>
      </c>
      <c r="P4" s="41"/>
      <c r="Q4" s="42">
        <f>+M4-O4</f>
        <v>0</v>
      </c>
      <c r="R4" s="39"/>
      <c r="S4" s="43">
        <v>0</v>
      </c>
      <c r="T4" s="44"/>
    </row>
    <row r="5" spans="1:79" x14ac:dyDescent="0.2">
      <c r="A5" s="36">
        <v>1</v>
      </c>
      <c r="B5" s="37">
        <v>100000</v>
      </c>
      <c r="C5" s="37"/>
      <c r="D5" s="37"/>
      <c r="E5" s="37"/>
      <c r="F5" s="37"/>
      <c r="G5" s="37"/>
      <c r="H5" s="37"/>
      <c r="I5" s="37"/>
      <c r="J5" s="37">
        <v>100000</v>
      </c>
      <c r="K5" s="38"/>
      <c r="L5" s="39"/>
      <c r="M5" s="40"/>
      <c r="N5" s="41"/>
      <c r="O5" s="41"/>
      <c r="P5" s="41"/>
      <c r="Q5" s="42">
        <f>+M5-O5</f>
        <v>0</v>
      </c>
      <c r="R5" s="39"/>
      <c r="S5" s="43">
        <f>+B5</f>
        <v>100000</v>
      </c>
      <c r="T5" s="44" t="s">
        <v>46</v>
      </c>
    </row>
    <row r="6" spans="1:79" x14ac:dyDescent="0.2">
      <c r="A6" s="36">
        <v>2</v>
      </c>
      <c r="B6" s="37"/>
      <c r="C6" s="37"/>
      <c r="D6" s="37">
        <v>1800</v>
      </c>
      <c r="E6" s="37"/>
      <c r="F6" s="37"/>
      <c r="G6" s="37">
        <v>1800</v>
      </c>
      <c r="H6" s="37"/>
      <c r="I6" s="37"/>
      <c r="J6" s="37"/>
      <c r="K6" s="38"/>
      <c r="L6" s="39"/>
      <c r="M6" s="40"/>
      <c r="N6" s="41"/>
      <c r="O6" s="41"/>
      <c r="P6" s="41"/>
      <c r="Q6" s="42">
        <f t="shared" ref="Q6:Q18" si="0">+M6-O6</f>
        <v>0</v>
      </c>
      <c r="R6" s="39"/>
      <c r="S6" s="43">
        <f t="shared" ref="S6:S18" si="1">+B6</f>
        <v>0</v>
      </c>
      <c r="T6" s="49" t="s">
        <v>47</v>
      </c>
    </row>
    <row r="7" spans="1:79" x14ac:dyDescent="0.2">
      <c r="A7" s="36">
        <v>3</v>
      </c>
      <c r="B7" s="37">
        <v>-24000</v>
      </c>
      <c r="C7" s="37"/>
      <c r="D7" s="37"/>
      <c r="E7" s="37">
        <v>24000</v>
      </c>
      <c r="F7" s="37"/>
      <c r="G7" s="37"/>
      <c r="H7" s="37"/>
      <c r="I7" s="37"/>
      <c r="J7" s="37"/>
      <c r="K7" s="38"/>
      <c r="L7" s="39"/>
      <c r="M7" s="40"/>
      <c r="N7" s="41"/>
      <c r="O7" s="41"/>
      <c r="P7" s="41"/>
      <c r="Q7" s="42">
        <f t="shared" si="0"/>
        <v>0</v>
      </c>
      <c r="R7" s="39"/>
      <c r="S7" s="43">
        <f t="shared" si="1"/>
        <v>-24000</v>
      </c>
      <c r="T7" s="44" t="s">
        <v>47</v>
      </c>
    </row>
    <row r="8" spans="1:79" x14ac:dyDescent="0.2">
      <c r="A8" s="36">
        <v>4</v>
      </c>
      <c r="B8" s="37"/>
      <c r="C8" s="37">
        <v>132000</v>
      </c>
      <c r="D8" s="37"/>
      <c r="E8" s="37"/>
      <c r="F8" s="37"/>
      <c r="G8" s="37"/>
      <c r="H8" s="37"/>
      <c r="I8" s="37"/>
      <c r="J8" s="37"/>
      <c r="K8" s="38">
        <f>+M8</f>
        <v>132000</v>
      </c>
      <c r="L8" s="39"/>
      <c r="M8" s="40">
        <v>132000</v>
      </c>
      <c r="N8" s="41"/>
      <c r="O8" s="41"/>
      <c r="P8" s="41"/>
      <c r="Q8" s="42">
        <f t="shared" si="0"/>
        <v>132000</v>
      </c>
      <c r="R8" s="39"/>
      <c r="S8" s="43">
        <f t="shared" si="1"/>
        <v>0</v>
      </c>
      <c r="T8" s="44" t="s">
        <v>47</v>
      </c>
    </row>
    <row r="9" spans="1:79" x14ac:dyDescent="0.2">
      <c r="A9" s="45">
        <v>5</v>
      </c>
      <c r="B9" s="37">
        <v>-38000</v>
      </c>
      <c r="C9" s="37"/>
      <c r="D9" s="37"/>
      <c r="E9" s="37"/>
      <c r="F9" s="37"/>
      <c r="G9" s="37"/>
      <c r="H9" s="37"/>
      <c r="I9" s="37"/>
      <c r="J9" s="37"/>
      <c r="K9" s="38">
        <f>-O9</f>
        <v>-38000</v>
      </c>
      <c r="L9" s="39"/>
      <c r="M9" s="40"/>
      <c r="N9" s="41"/>
      <c r="O9" s="41">
        <v>38000</v>
      </c>
      <c r="P9" s="41"/>
      <c r="Q9" s="42">
        <f t="shared" si="0"/>
        <v>-38000</v>
      </c>
      <c r="R9" s="39"/>
      <c r="S9" s="43">
        <f t="shared" si="1"/>
        <v>-38000</v>
      </c>
      <c r="T9" s="49" t="s">
        <v>47</v>
      </c>
    </row>
    <row r="10" spans="1:79" x14ac:dyDescent="0.2">
      <c r="A10" s="36">
        <v>6</v>
      </c>
      <c r="B10" s="37">
        <v>66000</v>
      </c>
      <c r="C10" s="37"/>
      <c r="D10" s="37"/>
      <c r="E10" s="37"/>
      <c r="F10" s="37"/>
      <c r="G10" s="37"/>
      <c r="H10" s="37">
        <v>66000</v>
      </c>
      <c r="I10" s="37"/>
      <c r="J10" s="37"/>
      <c r="K10" s="38"/>
      <c r="L10" s="39"/>
      <c r="M10" s="40"/>
      <c r="N10" s="41"/>
      <c r="O10" s="41"/>
      <c r="P10" s="41"/>
      <c r="Q10" s="42">
        <f t="shared" si="0"/>
        <v>0</v>
      </c>
      <c r="R10" s="39"/>
      <c r="S10" s="43">
        <f t="shared" si="1"/>
        <v>66000</v>
      </c>
      <c r="T10" s="44" t="s">
        <v>47</v>
      </c>
    </row>
    <row r="11" spans="1:79" x14ac:dyDescent="0.2">
      <c r="A11" s="36">
        <v>7</v>
      </c>
      <c r="B11" s="37"/>
      <c r="C11" s="37"/>
      <c r="D11" s="37"/>
      <c r="E11" s="37"/>
      <c r="F11" s="37"/>
      <c r="G11" s="37">
        <v>42500</v>
      </c>
      <c r="H11" s="37"/>
      <c r="I11" s="37"/>
      <c r="J11" s="37"/>
      <c r="K11" s="38">
        <f>-O11</f>
        <v>-42500</v>
      </c>
      <c r="L11" s="39"/>
      <c r="M11" s="40"/>
      <c r="N11" s="41"/>
      <c r="O11" s="41">
        <v>42500</v>
      </c>
      <c r="P11" s="41"/>
      <c r="Q11" s="42">
        <f t="shared" si="0"/>
        <v>-42500</v>
      </c>
      <c r="R11" s="39"/>
      <c r="S11" s="43">
        <f t="shared" si="1"/>
        <v>0</v>
      </c>
      <c r="T11" s="44" t="str">
        <f>+T9</f>
        <v>Operating</v>
      </c>
    </row>
    <row r="12" spans="1:79" x14ac:dyDescent="0.2">
      <c r="A12" s="36">
        <v>8</v>
      </c>
      <c r="B12" s="46">
        <v>94000</v>
      </c>
      <c r="C12" s="37">
        <v>-94000</v>
      </c>
      <c r="D12" s="46"/>
      <c r="E12" s="46"/>
      <c r="F12" s="37"/>
      <c r="G12" s="46"/>
      <c r="H12" s="46"/>
      <c r="I12" s="46"/>
      <c r="J12" s="46"/>
      <c r="K12" s="46"/>
      <c r="L12" s="39"/>
      <c r="M12" s="40"/>
      <c r="N12" s="41"/>
      <c r="O12" s="41"/>
      <c r="P12" s="41"/>
      <c r="Q12" s="42">
        <f t="shared" si="0"/>
        <v>0</v>
      </c>
      <c r="R12" s="39"/>
      <c r="S12" s="43">
        <f t="shared" si="1"/>
        <v>94000</v>
      </c>
      <c r="T12" s="49" t="s">
        <v>47</v>
      </c>
    </row>
    <row r="13" spans="1:79" x14ac:dyDescent="0.2">
      <c r="A13" s="36">
        <v>9</v>
      </c>
      <c r="B13" s="46">
        <v>-26000</v>
      </c>
      <c r="C13" s="37"/>
      <c r="D13" s="46"/>
      <c r="E13" s="46"/>
      <c r="F13" s="37"/>
      <c r="G13" s="46"/>
      <c r="H13" s="46"/>
      <c r="I13" s="46"/>
      <c r="J13" s="46"/>
      <c r="K13" s="50">
        <v>-26000</v>
      </c>
      <c r="L13" s="39"/>
      <c r="M13" s="40"/>
      <c r="N13" s="41"/>
      <c r="O13" s="41"/>
      <c r="P13" s="41"/>
      <c r="Q13" s="42">
        <f t="shared" si="0"/>
        <v>0</v>
      </c>
      <c r="R13" s="39"/>
      <c r="S13" s="43">
        <f t="shared" si="1"/>
        <v>-26000</v>
      </c>
      <c r="T13" s="49" t="s">
        <v>46</v>
      </c>
    </row>
    <row r="14" spans="1:79" x14ac:dyDescent="0.2">
      <c r="A14" s="36">
        <v>10</v>
      </c>
      <c r="B14" s="46">
        <v>-40000</v>
      </c>
      <c r="C14" s="37"/>
      <c r="D14" s="46"/>
      <c r="E14" s="46"/>
      <c r="F14" s="37"/>
      <c r="G14" s="46">
        <v>-40000</v>
      </c>
      <c r="H14" s="46"/>
      <c r="I14" s="46"/>
      <c r="J14" s="46"/>
      <c r="K14" s="50"/>
      <c r="L14" s="39"/>
      <c r="M14" s="40"/>
      <c r="N14" s="41"/>
      <c r="O14" s="41"/>
      <c r="P14" s="41"/>
      <c r="Q14" s="42">
        <f t="shared" si="0"/>
        <v>0</v>
      </c>
      <c r="R14" s="39"/>
      <c r="S14" s="43">
        <f t="shared" si="1"/>
        <v>-40000</v>
      </c>
      <c r="T14" s="49" t="s">
        <v>47</v>
      </c>
    </row>
    <row r="15" spans="1:79" x14ac:dyDescent="0.2">
      <c r="A15" s="36">
        <v>11</v>
      </c>
      <c r="B15" s="46"/>
      <c r="C15" s="37"/>
      <c r="D15" s="46">
        <v>-1500</v>
      </c>
      <c r="E15" s="46"/>
      <c r="F15" s="37"/>
      <c r="G15" s="46"/>
      <c r="H15" s="46"/>
      <c r="I15" s="46"/>
      <c r="J15" s="46"/>
      <c r="K15" s="50">
        <f>-O15</f>
        <v>-1500</v>
      </c>
      <c r="L15" s="39"/>
      <c r="M15" s="40"/>
      <c r="N15" s="41"/>
      <c r="O15" s="41">
        <v>1500</v>
      </c>
      <c r="P15" s="41"/>
      <c r="Q15" s="42">
        <f t="shared" si="0"/>
        <v>-1500</v>
      </c>
      <c r="R15" s="39"/>
      <c r="S15" s="43">
        <f t="shared" si="1"/>
        <v>0</v>
      </c>
      <c r="T15" s="44"/>
    </row>
    <row r="16" spans="1:79" x14ac:dyDescent="0.2">
      <c r="A16" s="36">
        <v>12</v>
      </c>
      <c r="B16" s="46"/>
      <c r="C16" s="37"/>
      <c r="D16" s="46"/>
      <c r="E16" s="46">
        <f>-E7/12*9</f>
        <v>-18000</v>
      </c>
      <c r="F16" s="37"/>
      <c r="G16" s="46"/>
      <c r="H16" s="46"/>
      <c r="I16" s="46"/>
      <c r="J16" s="46"/>
      <c r="K16" s="50">
        <f>-O16</f>
        <v>-18000</v>
      </c>
      <c r="L16" s="39"/>
      <c r="M16" s="40"/>
      <c r="N16" s="41"/>
      <c r="O16" s="41">
        <f>-E16</f>
        <v>18000</v>
      </c>
      <c r="P16" s="41"/>
      <c r="Q16" s="42">
        <f t="shared" si="0"/>
        <v>-18000</v>
      </c>
      <c r="R16" s="39"/>
      <c r="S16" s="43">
        <f t="shared" si="1"/>
        <v>0</v>
      </c>
      <c r="T16" s="44"/>
    </row>
    <row r="17" spans="1:20" x14ac:dyDescent="0.2">
      <c r="A17" s="36">
        <v>13</v>
      </c>
      <c r="B17" s="46"/>
      <c r="C17" s="37"/>
      <c r="D17" s="46"/>
      <c r="E17" s="46"/>
      <c r="F17" s="37"/>
      <c r="G17" s="46"/>
      <c r="H17" s="46"/>
      <c r="I17" s="46">
        <v>7000</v>
      </c>
      <c r="J17" s="46"/>
      <c r="K17" s="50">
        <f>-O17</f>
        <v>-7000</v>
      </c>
      <c r="L17" s="39"/>
      <c r="M17" s="40"/>
      <c r="N17" s="41"/>
      <c r="O17" s="41">
        <v>7000</v>
      </c>
      <c r="P17" s="41"/>
      <c r="Q17" s="42">
        <f t="shared" si="0"/>
        <v>-7000</v>
      </c>
      <c r="R17" s="39"/>
      <c r="S17" s="43">
        <f t="shared" si="1"/>
        <v>0</v>
      </c>
      <c r="T17" s="44"/>
    </row>
    <row r="18" spans="1:20" x14ac:dyDescent="0.2">
      <c r="A18" s="36">
        <v>14</v>
      </c>
      <c r="B18" s="46"/>
      <c r="C18" s="37"/>
      <c r="D18" s="46"/>
      <c r="E18" s="46"/>
      <c r="F18" s="37"/>
      <c r="G18" s="46"/>
      <c r="H18" s="46">
        <f>-H10/12*3</f>
        <v>-16500</v>
      </c>
      <c r="I18" s="46"/>
      <c r="J18" s="46"/>
      <c r="K18" s="50">
        <f>+M18</f>
        <v>16500</v>
      </c>
      <c r="L18" s="39"/>
      <c r="M18" s="40">
        <v>16500</v>
      </c>
      <c r="N18" s="41"/>
      <c r="O18" s="41"/>
      <c r="P18" s="41"/>
      <c r="Q18" s="42">
        <f t="shared" si="0"/>
        <v>16500</v>
      </c>
      <c r="R18" s="39"/>
      <c r="S18" s="43">
        <f t="shared" si="1"/>
        <v>0</v>
      </c>
      <c r="T18" s="44"/>
    </row>
    <row r="19" spans="1:20" x14ac:dyDescent="0.2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9"/>
      <c r="M19" s="40"/>
      <c r="N19" s="41"/>
      <c r="O19" s="41"/>
      <c r="P19" s="41"/>
      <c r="Q19" s="42"/>
      <c r="R19" s="39"/>
      <c r="S19" s="43"/>
      <c r="T19" s="44"/>
    </row>
    <row r="20" spans="1:20" ht="13.5" thickBot="1" x14ac:dyDescent="0.25">
      <c r="A20" s="36" t="s">
        <v>48</v>
      </c>
      <c r="B20" s="37">
        <f>SUM(B4:B19)</f>
        <v>162500</v>
      </c>
      <c r="C20" s="37">
        <f t="shared" ref="C20:K20" si="2">SUM(C4:C19)</f>
        <v>38000</v>
      </c>
      <c r="D20" s="37">
        <f t="shared" si="2"/>
        <v>300</v>
      </c>
      <c r="E20" s="37">
        <f t="shared" si="2"/>
        <v>6000</v>
      </c>
      <c r="F20" s="37"/>
      <c r="G20" s="37">
        <f t="shared" si="2"/>
        <v>4300</v>
      </c>
      <c r="H20" s="37">
        <f t="shared" si="2"/>
        <v>49500</v>
      </c>
      <c r="I20" s="37">
        <f t="shared" si="2"/>
        <v>7000</v>
      </c>
      <c r="J20" s="37">
        <f t="shared" si="2"/>
        <v>110000</v>
      </c>
      <c r="K20" s="37">
        <f t="shared" si="2"/>
        <v>36000</v>
      </c>
      <c r="L20" s="47"/>
      <c r="M20" s="40">
        <f>SUM(M4:M19)</f>
        <v>148500</v>
      </c>
      <c r="N20" s="41"/>
      <c r="O20" s="40">
        <f>SUM(O4:O19)</f>
        <v>107000</v>
      </c>
      <c r="P20" s="41"/>
      <c r="Q20" s="40">
        <f>SUM(Q4:Q19)</f>
        <v>41500</v>
      </c>
      <c r="R20" s="47"/>
      <c r="S20" s="43">
        <f>SUM(S4:S19)</f>
        <v>132000</v>
      </c>
      <c r="T20" s="44"/>
    </row>
  </sheetData>
  <mergeCells count="5">
    <mergeCell ref="B1:K1"/>
    <mergeCell ref="M1:Q1"/>
    <mergeCell ref="B2:D2"/>
    <mergeCell ref="J2:K2"/>
    <mergeCell ref="G2:I2"/>
  </mergeCells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5" sqref="C15"/>
    </sheetView>
  </sheetViews>
  <sheetFormatPr defaultRowHeight="12.75" x14ac:dyDescent="0.2"/>
  <cols>
    <col min="1" max="1" width="29.5703125" style="1" customWidth="1"/>
    <col min="2" max="2" width="12.42578125" style="1" customWidth="1"/>
    <col min="3" max="16384" width="9.140625" style="1"/>
  </cols>
  <sheetData>
    <row r="1" spans="1:2" x14ac:dyDescent="0.2">
      <c r="A1" s="57" t="s">
        <v>16</v>
      </c>
      <c r="B1" s="57"/>
    </row>
    <row r="2" spans="1:2" x14ac:dyDescent="0.2">
      <c r="A2" s="57" t="s">
        <v>17</v>
      </c>
      <c r="B2" s="57"/>
    </row>
    <row r="3" spans="1:2" x14ac:dyDescent="0.2">
      <c r="A3" s="57" t="s">
        <v>35</v>
      </c>
      <c r="B3" s="57"/>
    </row>
    <row r="5" spans="1:2" x14ac:dyDescent="0.2">
      <c r="A5" s="1" t="s">
        <v>6</v>
      </c>
      <c r="B5" s="3">
        <f>+'Horizontal Model'!M20</f>
        <v>148500</v>
      </c>
    </row>
    <row r="6" spans="1:2" x14ac:dyDescent="0.2">
      <c r="A6" s="1" t="s">
        <v>18</v>
      </c>
    </row>
    <row r="7" spans="1:2" x14ac:dyDescent="0.2">
      <c r="A7" s="4" t="s">
        <v>10</v>
      </c>
      <c r="B7" s="2">
        <f>+'Horizontal Model'!O17+'Horizontal Model'!O9</f>
        <v>45000</v>
      </c>
    </row>
    <row r="8" spans="1:2" x14ac:dyDescent="0.2">
      <c r="A8" s="4" t="s">
        <v>8</v>
      </c>
      <c r="B8" s="2">
        <f>+'Horizontal Model'!O11</f>
        <v>42500</v>
      </c>
    </row>
    <row r="9" spans="1:2" x14ac:dyDescent="0.2">
      <c r="A9" s="4" t="s">
        <v>9</v>
      </c>
      <c r="B9" s="2">
        <f>+'Horizontal Model'!O15</f>
        <v>1500</v>
      </c>
    </row>
    <row r="10" spans="1:2" ht="15" x14ac:dyDescent="0.35">
      <c r="A10" s="4" t="s">
        <v>15</v>
      </c>
      <c r="B10" s="5">
        <f>+'Horizontal Model'!O16</f>
        <v>18000</v>
      </c>
    </row>
    <row r="11" spans="1:2" ht="15" x14ac:dyDescent="0.35">
      <c r="A11" s="6" t="s">
        <v>37</v>
      </c>
      <c r="B11" s="5">
        <f>SUM(B7:B10)</f>
        <v>107000</v>
      </c>
    </row>
    <row r="12" spans="1:2" x14ac:dyDescent="0.2">
      <c r="A12" s="4"/>
      <c r="B12" s="7"/>
    </row>
    <row r="13" spans="1:2" ht="15" x14ac:dyDescent="0.35">
      <c r="A13" s="1" t="s">
        <v>19</v>
      </c>
      <c r="B13" s="8">
        <f>+B5-B11</f>
        <v>41500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6" sqref="B16"/>
    </sheetView>
  </sheetViews>
  <sheetFormatPr defaultRowHeight="12.75" x14ac:dyDescent="0.2"/>
  <cols>
    <col min="1" max="1" width="30.85546875" style="1" customWidth="1"/>
    <col min="2" max="2" width="10.7109375" style="1" customWidth="1"/>
    <col min="3" max="16384" width="9.140625" style="1"/>
  </cols>
  <sheetData>
    <row r="1" spans="1:2" x14ac:dyDescent="0.2">
      <c r="A1" s="57" t="s">
        <v>16</v>
      </c>
      <c r="B1" s="57"/>
    </row>
    <row r="2" spans="1:2" x14ac:dyDescent="0.2">
      <c r="A2" s="57" t="s">
        <v>21</v>
      </c>
      <c r="B2" s="57"/>
    </row>
    <row r="3" spans="1:2" x14ac:dyDescent="0.2">
      <c r="A3" s="57" t="s">
        <v>35</v>
      </c>
      <c r="B3" s="57"/>
    </row>
    <row r="5" spans="1:2" x14ac:dyDescent="0.2">
      <c r="A5" s="1" t="s">
        <v>20</v>
      </c>
      <c r="B5" s="2">
        <f>+'Horizontal Model'!J4</f>
        <v>10000</v>
      </c>
    </row>
    <row r="6" spans="1:2" ht="15" x14ac:dyDescent="0.35">
      <c r="A6" s="1" t="s">
        <v>22</v>
      </c>
      <c r="B6" s="9">
        <f>+'Horizontal Model'!J5</f>
        <v>100000</v>
      </c>
    </row>
    <row r="7" spans="1:2" ht="15" x14ac:dyDescent="0.35">
      <c r="A7" s="1" t="s">
        <v>23</v>
      </c>
      <c r="B7" s="8">
        <f>B5+B6</f>
        <v>110000</v>
      </c>
    </row>
    <row r="8" spans="1:2" x14ac:dyDescent="0.2">
      <c r="B8" s="2"/>
    </row>
    <row r="9" spans="1:2" x14ac:dyDescent="0.2">
      <c r="A9" s="1" t="s">
        <v>24</v>
      </c>
      <c r="B9" s="2">
        <f>+'Horizontal Model'!K4</f>
        <v>20500</v>
      </c>
    </row>
    <row r="10" spans="1:2" x14ac:dyDescent="0.2">
      <c r="A10" s="1" t="s">
        <v>25</v>
      </c>
      <c r="B10" s="2">
        <f>+'Income Statement'!B13</f>
        <v>41500</v>
      </c>
    </row>
    <row r="11" spans="1:2" ht="15" x14ac:dyDescent="0.35">
      <c r="A11" s="1" t="s">
        <v>26</v>
      </c>
      <c r="B11" s="9">
        <f>+'Horizontal Model'!K13</f>
        <v>-26000</v>
      </c>
    </row>
    <row r="12" spans="1:2" ht="15" x14ac:dyDescent="0.35">
      <c r="A12" s="1" t="s">
        <v>27</v>
      </c>
      <c r="B12" s="8">
        <f>+B9+B10+B11</f>
        <v>36000</v>
      </c>
    </row>
    <row r="13" spans="1:2" x14ac:dyDescent="0.2">
      <c r="B13" s="7"/>
    </row>
    <row r="14" spans="1:2" ht="15.75" thickBot="1" x14ac:dyDescent="0.4">
      <c r="A14" s="1" t="s">
        <v>28</v>
      </c>
      <c r="B14" s="10">
        <f>B7+B12</f>
        <v>146000</v>
      </c>
    </row>
    <row r="15" spans="1:2" ht="13.5" thickTop="1" x14ac:dyDescent="0.2"/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16" sqref="D16"/>
    </sheetView>
  </sheetViews>
  <sheetFormatPr defaultRowHeight="12.75" x14ac:dyDescent="0.2"/>
  <cols>
    <col min="1" max="1" width="38.42578125" style="1" customWidth="1"/>
    <col min="2" max="2" width="12.5703125" style="11" customWidth="1"/>
    <col min="3" max="16384" width="9.140625" style="1"/>
  </cols>
  <sheetData>
    <row r="1" spans="1:2" x14ac:dyDescent="0.2">
      <c r="A1" s="57" t="s">
        <v>16</v>
      </c>
      <c r="B1" s="57"/>
    </row>
    <row r="2" spans="1:2" x14ac:dyDescent="0.2">
      <c r="A2" s="57" t="s">
        <v>29</v>
      </c>
      <c r="B2" s="57"/>
    </row>
    <row r="3" spans="1:2" x14ac:dyDescent="0.2">
      <c r="A3" s="57" t="s">
        <v>36</v>
      </c>
      <c r="B3" s="57"/>
    </row>
    <row r="5" spans="1:2" ht="15.75" customHeight="1" x14ac:dyDescent="0.2">
      <c r="A5" s="1" t="s">
        <v>12</v>
      </c>
    </row>
    <row r="6" spans="1:2" ht="15.75" customHeight="1" x14ac:dyDescent="0.2">
      <c r="A6" s="4" t="s">
        <v>0</v>
      </c>
      <c r="B6" s="7">
        <f>+'Horizontal Model'!B20</f>
        <v>162500</v>
      </c>
    </row>
    <row r="7" spans="1:2" ht="15.75" customHeight="1" x14ac:dyDescent="0.2">
      <c r="A7" s="4" t="s">
        <v>5</v>
      </c>
      <c r="B7" s="7">
        <f>+'Horizontal Model'!C20</f>
        <v>38000</v>
      </c>
    </row>
    <row r="8" spans="1:2" ht="15.75" customHeight="1" x14ac:dyDescent="0.2">
      <c r="A8" s="4" t="s">
        <v>4</v>
      </c>
      <c r="B8" s="7">
        <f>+'Horizontal Model'!E20</f>
        <v>6000</v>
      </c>
    </row>
    <row r="9" spans="1:2" ht="15.75" customHeight="1" x14ac:dyDescent="0.35">
      <c r="A9" s="4" t="s">
        <v>2</v>
      </c>
      <c r="B9" s="5">
        <f>+'Horizontal Model'!D20</f>
        <v>300</v>
      </c>
    </row>
    <row r="10" spans="1:2" ht="15.75" customHeight="1" x14ac:dyDescent="0.2">
      <c r="A10" s="1" t="s">
        <v>30</v>
      </c>
      <c r="B10" s="12">
        <f>SUM(B6:B9)</f>
        <v>206800</v>
      </c>
    </row>
    <row r="11" spans="1:2" ht="15.75" customHeight="1" x14ac:dyDescent="0.2"/>
    <row r="12" spans="1:2" ht="15.75" customHeight="1" x14ac:dyDescent="0.2">
      <c r="A12" s="1" t="s">
        <v>13</v>
      </c>
    </row>
    <row r="13" spans="1:2" ht="15.75" customHeight="1" x14ac:dyDescent="0.2">
      <c r="A13" s="4" t="s">
        <v>3</v>
      </c>
      <c r="B13" s="7">
        <f>+'Horizontal Model'!G20</f>
        <v>4300</v>
      </c>
    </row>
    <row r="14" spans="1:2" ht="15.75" customHeight="1" x14ac:dyDescent="0.2">
      <c r="A14" s="4" t="s">
        <v>7</v>
      </c>
      <c r="B14" s="7">
        <f>+'Horizontal Model'!H20</f>
        <v>49500</v>
      </c>
    </row>
    <row r="15" spans="1:2" ht="15.75" customHeight="1" x14ac:dyDescent="0.35">
      <c r="A15" s="4" t="s">
        <v>11</v>
      </c>
      <c r="B15" s="5">
        <f>+'Horizontal Model'!I20</f>
        <v>7000</v>
      </c>
    </row>
    <row r="16" spans="1:2" ht="15.75" customHeight="1" x14ac:dyDescent="0.2">
      <c r="A16" s="1" t="s">
        <v>31</v>
      </c>
      <c r="B16" s="13">
        <f>SUM(B13:B15)</f>
        <v>60800</v>
      </c>
    </row>
    <row r="17" spans="1:2" ht="15.75" customHeight="1" x14ac:dyDescent="0.2">
      <c r="A17" s="1" t="s">
        <v>32</v>
      </c>
    </row>
    <row r="18" spans="1:2" ht="15.75" customHeight="1" x14ac:dyDescent="0.2">
      <c r="A18" s="4" t="s">
        <v>1</v>
      </c>
      <c r="B18" s="7">
        <f>'Statement of Changes'!B7</f>
        <v>110000</v>
      </c>
    </row>
    <row r="19" spans="1:2" ht="15.75" customHeight="1" x14ac:dyDescent="0.35">
      <c r="A19" s="4" t="s">
        <v>33</v>
      </c>
      <c r="B19" s="5">
        <f>'Statement of Changes'!B12</f>
        <v>36000</v>
      </c>
    </row>
    <row r="20" spans="1:2" ht="15.75" customHeight="1" x14ac:dyDescent="0.35">
      <c r="A20" s="1" t="s">
        <v>28</v>
      </c>
      <c r="B20" s="5">
        <f>+B18+B19</f>
        <v>146000</v>
      </c>
    </row>
    <row r="21" spans="1:2" ht="15.75" customHeight="1" x14ac:dyDescent="0.2">
      <c r="A21" s="1" t="s">
        <v>34</v>
      </c>
      <c r="B21" s="12">
        <f>+B20+B16</f>
        <v>206800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Horizontal Model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2014-09-06T02:14:01Z</dcterms:modified>
</cp:coreProperties>
</file>