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0" windowWidth="21840" windowHeight="9345"/>
  </bookViews>
  <sheets>
    <sheet name="T-Accounts" sheetId="2" r:id="rId1"/>
    <sheet name="Income Statement" sheetId="5" r:id="rId2"/>
    <sheet name="Statement of Changes" sheetId="6" r:id="rId3"/>
    <sheet name="Balance Sheet" sheetId="3" r:id="rId4"/>
  </sheets>
  <calcPr calcId="152511"/>
</workbook>
</file>

<file path=xl/calcChain.xml><?xml version="1.0" encoding="utf-8"?>
<calcChain xmlns="http://schemas.openxmlformats.org/spreadsheetml/2006/main">
  <c r="B11" i="5" l="1"/>
  <c r="B12" i="6" l="1"/>
  <c r="B10" i="6"/>
  <c r="B6" i="6"/>
  <c r="B8" i="6" s="1"/>
  <c r="B14" i="3" s="1"/>
  <c r="B10" i="5"/>
  <c r="A1" i="5"/>
  <c r="A1" i="6" s="1"/>
  <c r="A1" i="3" s="1"/>
  <c r="J20" i="2"/>
  <c r="B7" i="5" s="1"/>
  <c r="K15" i="2"/>
  <c r="B6" i="5" s="1"/>
  <c r="G9" i="2"/>
  <c r="B11" i="3" s="1"/>
  <c r="B21" i="2"/>
  <c r="B8" i="3" s="1"/>
  <c r="J13" i="2"/>
  <c r="B8" i="2"/>
  <c r="B11" i="2" s="1"/>
  <c r="L7" i="2"/>
  <c r="L10" i="2" s="1"/>
  <c r="A18" i="2"/>
  <c r="B9" i="5" l="1"/>
  <c r="B15" i="2"/>
  <c r="B7" i="3"/>
  <c r="B9" i="3" s="1"/>
  <c r="B13" i="5" l="1"/>
  <c r="B11" i="6" s="1"/>
  <c r="B13" i="6" s="1"/>
  <c r="B15" i="3" l="1"/>
  <c r="B16" i="3" s="1"/>
  <c r="B18" i="3" s="1"/>
  <c r="B15" i="6"/>
</calcChain>
</file>

<file path=xl/sharedStrings.xml><?xml version="1.0" encoding="utf-8"?>
<sst xmlns="http://schemas.openxmlformats.org/spreadsheetml/2006/main" count="68" uniqueCount="43">
  <si>
    <t>Cash</t>
  </si>
  <si>
    <t>Common Stock</t>
  </si>
  <si>
    <t>Accounts Payable</t>
  </si>
  <si>
    <t>Accounts Receivable</t>
  </si>
  <si>
    <t>Operating Expenses</t>
  </si>
  <si>
    <t>Dividends</t>
  </si>
  <si>
    <t>Assets</t>
  </si>
  <si>
    <t>Liabilities</t>
  </si>
  <si>
    <t>Equity</t>
  </si>
  <si>
    <t>Income Statement</t>
  </si>
  <si>
    <t>Net Income</t>
  </si>
  <si>
    <t>Beginning Common Stock</t>
  </si>
  <si>
    <t>Statement of Changes in Equity</t>
  </si>
  <si>
    <t>Add:  Common Stock Issued</t>
  </si>
  <si>
    <t>Ending Common Stock</t>
  </si>
  <si>
    <t>Beginning Retained Earnings</t>
  </si>
  <si>
    <t>Add:  Net Income</t>
  </si>
  <si>
    <t>Less:  Dividends</t>
  </si>
  <si>
    <t>Ending Retained Earnings</t>
  </si>
  <si>
    <t>Total Stockholders' Equity</t>
  </si>
  <si>
    <t>Balance Sheet</t>
  </si>
  <si>
    <t>Total Assets</t>
  </si>
  <si>
    <t>Stockholders' Equity</t>
  </si>
  <si>
    <t>Retained Earnings</t>
  </si>
  <si>
    <t>Total Liabilities and Stockholders' Equity</t>
  </si>
  <si>
    <t>Mainstay Merchandising Company, Inc.</t>
  </si>
  <si>
    <t>Beg Bal</t>
  </si>
  <si>
    <t>Inventory</t>
  </si>
  <si>
    <t>(1)</t>
  </si>
  <si>
    <t>(2)</t>
  </si>
  <si>
    <t>(3)</t>
  </si>
  <si>
    <t>(4)</t>
  </si>
  <si>
    <t>Sales Revenue</t>
  </si>
  <si>
    <t>Cost of Goods Sold</t>
  </si>
  <si>
    <t>(5)</t>
  </si>
  <si>
    <t>(8)</t>
  </si>
  <si>
    <t>(7)</t>
  </si>
  <si>
    <t>(9)</t>
  </si>
  <si>
    <t>For the Year Ended December 31, 2015</t>
  </si>
  <si>
    <t>Gross Margin</t>
  </si>
  <si>
    <t>As of December 31, 2015</t>
  </si>
  <si>
    <t>(6)</t>
  </si>
  <si>
    <t>Freight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</si>
</sst>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1" fontId="0" fillId="0" borderId="2" xfId="0" applyNumberFormat="1" applyFill="1" applyBorder="1"/>
    <xf numFmtId="41" fontId="0" fillId="0" borderId="0" xfId="0" applyNumberFormat="1" applyFill="1"/>
    <xf numFmtId="41" fontId="0" fillId="0" borderId="3" xfId="0" applyNumberFormat="1" applyFill="1" applyBorder="1"/>
    <xf numFmtId="41" fontId="0" fillId="0" borderId="4" xfId="0" applyNumberFormat="1" applyFill="1" applyBorder="1"/>
    <xf numFmtId="41" fontId="0" fillId="0" borderId="1" xfId="0" applyNumberFormat="1" applyFill="1" applyBorder="1"/>
    <xf numFmtId="41" fontId="0" fillId="0" borderId="0" xfId="0" applyNumberFormat="1" applyFill="1" applyBorder="1"/>
    <xf numFmtId="41" fontId="0" fillId="0" borderId="5" xfId="0" applyNumberFormat="1" applyFill="1" applyBorder="1"/>
    <xf numFmtId="41" fontId="0" fillId="0" borderId="6" xfId="0" applyNumberFormat="1" applyFill="1" applyBorder="1"/>
    <xf numFmtId="41" fontId="0" fillId="0" borderId="0" xfId="0" quotePrefix="1" applyNumberForma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quotePrefix="1" applyFill="1" applyAlignment="1">
      <alignment horizontal="right"/>
    </xf>
    <xf numFmtId="0" fontId="2" fillId="0" borderId="0" xfId="0" applyFont="1" applyFill="1" applyAlignment="1"/>
    <xf numFmtId="42" fontId="0" fillId="0" borderId="0" xfId="0" applyNumberFormat="1" applyFill="1"/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42" fontId="0" fillId="0" borderId="7" xfId="0" applyNumberFormat="1" applyFill="1" applyBorder="1"/>
    <xf numFmtId="164" fontId="4" fillId="0" borderId="0" xfId="1" applyNumberFormat="1" applyFont="1" applyFill="1" applyBorder="1"/>
    <xf numFmtId="42" fontId="5" fillId="0" borderId="0" xfId="0" applyNumberFormat="1" applyFont="1" applyFill="1" applyBorder="1"/>
    <xf numFmtId="41" fontId="4" fillId="0" borderId="0" xfId="0" applyNumberFormat="1" applyFont="1" applyFill="1"/>
    <xf numFmtId="165" fontId="0" fillId="0" borderId="0" xfId="0" applyNumberFormat="1" applyFill="1"/>
    <xf numFmtId="0" fontId="6" fillId="0" borderId="0" xfId="0" applyFont="1" applyFill="1" applyAlignment="1">
      <alignment horizontal="left" indent="1"/>
    </xf>
    <xf numFmtId="0" fontId="0" fillId="0" borderId="8" xfId="0" applyFill="1" applyBorder="1"/>
    <xf numFmtId="0" fontId="0" fillId="0" borderId="0" xfId="0" applyFont="1" applyFill="1"/>
    <xf numFmtId="0" fontId="0" fillId="0" borderId="0" xfId="0" applyFill="1" applyAlignment="1"/>
    <xf numFmtId="165" fontId="0" fillId="0" borderId="0" xfId="0" applyNumberFormat="1" applyFill="1" applyAlignment="1"/>
    <xf numFmtId="41" fontId="4" fillId="0" borderId="0" xfId="0" applyNumberFormat="1" applyFont="1" applyFill="1" applyBorder="1" applyAlignment="1"/>
    <xf numFmtId="164" fontId="0" fillId="0" borderId="0" xfId="1" applyNumberFormat="1" applyFont="1" applyFill="1" applyBorder="1" applyAlignment="1"/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42" fontId="5" fillId="0" borderId="0" xfId="0" applyNumberFormat="1" applyFont="1" applyFill="1" applyBorder="1" applyAlignment="1"/>
    <xf numFmtId="41" fontId="4" fillId="0" borderId="0" xfId="0" applyNumberFormat="1" applyFont="1" applyFill="1" applyAlignment="1"/>
    <xf numFmtId="41" fontId="6" fillId="0" borderId="0" xfId="0" applyNumberFormat="1" applyFont="1" applyFill="1" applyBorder="1" applyAlignment="1"/>
    <xf numFmtId="0" fontId="3" fillId="0" borderId="0" xfId="0" quotePrefix="1" applyFont="1" applyFill="1" applyAlignment="1">
      <alignment horizontal="right"/>
    </xf>
    <xf numFmtId="41" fontId="3" fillId="0" borderId="0" xfId="0" quotePrefix="1" applyNumberFormat="1" applyFont="1" applyFill="1"/>
    <xf numFmtId="0" fontId="3" fillId="0" borderId="0" xfId="0" quotePrefix="1" applyFont="1" applyFill="1"/>
    <xf numFmtId="41" fontId="3" fillId="0" borderId="0" xfId="0" quotePrefix="1" applyNumberFormat="1" applyFont="1" applyFill="1" applyBorder="1"/>
    <xf numFmtId="0" fontId="0" fillId="0" borderId="2" xfId="0" applyFill="1" applyBorder="1"/>
    <xf numFmtId="164" fontId="3" fillId="0" borderId="0" xfId="1" applyNumberFormat="1" applyFont="1" applyFill="1" applyBorder="1"/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F12" sqref="F12"/>
    </sheetView>
  </sheetViews>
  <sheetFormatPr defaultRowHeight="12.75" x14ac:dyDescent="0.2"/>
  <cols>
    <col min="1" max="1" width="9.140625" style="1" customWidth="1"/>
    <col min="2" max="3" width="9.140625" style="1"/>
    <col min="4" max="4" width="5.85546875" style="1" customWidth="1"/>
    <col min="5" max="5" width="4.85546875" style="13" customWidth="1"/>
    <col min="6" max="7" width="9.140625" style="1"/>
    <col min="8" max="8" width="5.42578125" style="1" customWidth="1"/>
    <col min="9" max="9" width="5.85546875" style="13" customWidth="1"/>
    <col min="10" max="16384" width="9.140625" style="1"/>
  </cols>
  <sheetData>
    <row r="1" spans="1:12" x14ac:dyDescent="0.2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">
      <c r="A2" s="16"/>
      <c r="C2" s="16"/>
      <c r="D2" s="16"/>
      <c r="E2" s="16"/>
      <c r="F2" s="16"/>
      <c r="G2" s="16"/>
      <c r="H2" s="16"/>
      <c r="I2" s="16"/>
      <c r="J2" s="16"/>
      <c r="K2" s="16"/>
    </row>
    <row r="4" spans="1:12" x14ac:dyDescent="0.2">
      <c r="B4" s="45" t="s">
        <v>6</v>
      </c>
      <c r="C4" s="45"/>
      <c r="D4" s="2"/>
      <c r="E4" s="14"/>
      <c r="F4" s="45" t="s">
        <v>7</v>
      </c>
      <c r="G4" s="45"/>
      <c r="H4" s="2"/>
      <c r="I4" s="14"/>
      <c r="J4" s="45" t="s">
        <v>8</v>
      </c>
      <c r="K4" s="45"/>
    </row>
    <row r="6" spans="1:12" x14ac:dyDescent="0.2">
      <c r="B6" s="44" t="s">
        <v>0</v>
      </c>
      <c r="C6" s="44"/>
      <c r="D6" s="3"/>
      <c r="F6" s="44" t="s">
        <v>2</v>
      </c>
      <c r="G6" s="44"/>
      <c r="H6" s="3"/>
      <c r="J6" s="44" t="s">
        <v>1</v>
      </c>
      <c r="K6" s="44"/>
    </row>
    <row r="7" spans="1:12" x14ac:dyDescent="0.2">
      <c r="A7" s="1" t="s">
        <v>26</v>
      </c>
      <c r="B7" s="4">
        <v>14000</v>
      </c>
      <c r="C7" s="5">
        <v>80</v>
      </c>
      <c r="D7" s="12" t="s">
        <v>29</v>
      </c>
      <c r="E7" s="37" t="s">
        <v>30</v>
      </c>
      <c r="F7" s="4">
        <v>10000</v>
      </c>
      <c r="G7" s="5">
        <v>10000</v>
      </c>
      <c r="H7" s="12" t="s">
        <v>28</v>
      </c>
      <c r="J7" s="4"/>
      <c r="K7" s="5">
        <v>18000</v>
      </c>
      <c r="L7" s="1" t="str">
        <f>+A7</f>
        <v>Beg Bal</v>
      </c>
    </row>
    <row r="8" spans="1:12" x14ac:dyDescent="0.2">
      <c r="A8" s="37" t="s">
        <v>41</v>
      </c>
      <c r="B8" s="6">
        <f>18000*0.99</f>
        <v>17820</v>
      </c>
      <c r="C8" s="5">
        <v>9800</v>
      </c>
      <c r="D8" s="38" t="s">
        <v>30</v>
      </c>
      <c r="E8" s="15"/>
      <c r="F8" s="7"/>
      <c r="G8" s="8">
        <v>5000</v>
      </c>
      <c r="H8" s="38" t="s">
        <v>36</v>
      </c>
    </row>
    <row r="9" spans="1:12" x14ac:dyDescent="0.2">
      <c r="A9" s="13"/>
      <c r="B9" s="6"/>
      <c r="C9" s="9">
        <v>250</v>
      </c>
      <c r="D9" s="40" t="s">
        <v>34</v>
      </c>
      <c r="F9" s="6"/>
      <c r="G9" s="5">
        <f>SUM(G7:G8)-SUM(F7:F8)</f>
        <v>5000</v>
      </c>
      <c r="H9" s="5"/>
      <c r="J9" s="44" t="s">
        <v>23</v>
      </c>
      <c r="K9" s="44"/>
    </row>
    <row r="10" spans="1:12" x14ac:dyDescent="0.2">
      <c r="A10" s="13"/>
      <c r="B10" s="7"/>
      <c r="C10" s="26">
        <v>500</v>
      </c>
      <c r="D10" s="40" t="s">
        <v>35</v>
      </c>
      <c r="J10" s="4"/>
      <c r="K10" s="5">
        <v>8500</v>
      </c>
      <c r="L10" s="1" t="str">
        <f>+L7</f>
        <v>Beg Bal</v>
      </c>
    </row>
    <row r="11" spans="1:12" x14ac:dyDescent="0.2">
      <c r="A11" s="13"/>
      <c r="B11" s="6">
        <f>SUM(B7:B10)-SUM(C7:C10)</f>
        <v>21190</v>
      </c>
      <c r="C11" s="5"/>
      <c r="D11" s="5"/>
      <c r="F11" s="5"/>
      <c r="H11" s="3"/>
    </row>
    <row r="12" spans="1:12" x14ac:dyDescent="0.2">
      <c r="A12" s="13"/>
      <c r="H12" s="9"/>
      <c r="J12" s="44" t="s">
        <v>32</v>
      </c>
      <c r="K12" s="44"/>
    </row>
    <row r="13" spans="1:12" x14ac:dyDescent="0.2">
      <c r="A13" s="13"/>
      <c r="B13" s="44" t="s">
        <v>3</v>
      </c>
      <c r="C13" s="44"/>
      <c r="H13" s="5"/>
      <c r="I13" s="37" t="s">
        <v>41</v>
      </c>
      <c r="J13" s="4">
        <f>18000-17820</f>
        <v>180</v>
      </c>
      <c r="K13" s="5">
        <v>18000</v>
      </c>
      <c r="L13" s="39" t="s">
        <v>31</v>
      </c>
    </row>
    <row r="14" spans="1:12" x14ac:dyDescent="0.2">
      <c r="A14" s="37" t="s">
        <v>31</v>
      </c>
      <c r="B14" s="10">
        <v>18000</v>
      </c>
      <c r="C14" s="11">
        <v>18000</v>
      </c>
      <c r="D14" s="39" t="s">
        <v>41</v>
      </c>
      <c r="J14" s="7"/>
      <c r="K14" s="8"/>
    </row>
    <row r="15" spans="1:12" x14ac:dyDescent="0.2">
      <c r="B15" s="6">
        <f>B14-C14</f>
        <v>0</v>
      </c>
      <c r="C15" s="5"/>
      <c r="D15" s="3"/>
      <c r="H15" s="3"/>
      <c r="J15" s="6"/>
      <c r="K15" s="5">
        <f>SUM(K13:K14)-SUM(J13:J14)</f>
        <v>17820</v>
      </c>
    </row>
    <row r="16" spans="1:12" x14ac:dyDescent="0.2">
      <c r="D16" s="9"/>
      <c r="H16" s="5"/>
    </row>
    <row r="17" spans="1:13" x14ac:dyDescent="0.2">
      <c r="B17" s="44" t="s">
        <v>27</v>
      </c>
      <c r="C17" s="44"/>
      <c r="D17" s="5"/>
      <c r="J17" s="44" t="s">
        <v>33</v>
      </c>
      <c r="K17" s="44"/>
    </row>
    <row r="18" spans="1:13" x14ac:dyDescent="0.2">
      <c r="A18" s="1" t="str">
        <f>+A7</f>
        <v>Beg Bal</v>
      </c>
      <c r="B18" s="4">
        <v>12500</v>
      </c>
      <c r="C18" s="9">
        <v>200</v>
      </c>
      <c r="D18" s="39" t="s">
        <v>30</v>
      </c>
      <c r="I18" s="15" t="s">
        <v>34</v>
      </c>
      <c r="J18" s="4">
        <v>9500</v>
      </c>
      <c r="K18" s="5"/>
    </row>
    <row r="19" spans="1:13" x14ac:dyDescent="0.2">
      <c r="A19" s="15" t="s">
        <v>28</v>
      </c>
      <c r="B19" s="6">
        <v>10000</v>
      </c>
      <c r="C19" s="9">
        <v>9500</v>
      </c>
      <c r="D19" s="39" t="s">
        <v>31</v>
      </c>
      <c r="I19" s="37" t="s">
        <v>37</v>
      </c>
      <c r="J19" s="7">
        <v>680</v>
      </c>
      <c r="K19" s="8"/>
    </row>
    <row r="20" spans="1:13" x14ac:dyDescent="0.2">
      <c r="A20" s="15" t="s">
        <v>29</v>
      </c>
      <c r="B20" s="7">
        <v>80</v>
      </c>
      <c r="C20" s="8">
        <v>680</v>
      </c>
      <c r="D20" s="39" t="s">
        <v>37</v>
      </c>
      <c r="J20" s="6">
        <f>SUM(J18:J19)-SUM(K18:K19)</f>
        <v>10180</v>
      </c>
      <c r="K20" s="5"/>
    </row>
    <row r="21" spans="1:13" x14ac:dyDescent="0.2">
      <c r="B21" s="6">
        <f>SUM(B18:B20)-SUM(C18:C20)</f>
        <v>12200</v>
      </c>
      <c r="C21" s="5"/>
      <c r="D21" s="3"/>
    </row>
    <row r="22" spans="1:13" x14ac:dyDescent="0.2">
      <c r="A22"/>
      <c r="J22" s="44" t="s">
        <v>4</v>
      </c>
      <c r="K22" s="44"/>
    </row>
    <row r="23" spans="1:13" x14ac:dyDescent="0.2">
      <c r="A23"/>
      <c r="I23" s="37" t="s">
        <v>36</v>
      </c>
      <c r="J23" s="4">
        <v>5000</v>
      </c>
      <c r="K23" s="5"/>
    </row>
    <row r="24" spans="1:13" x14ac:dyDescent="0.2">
      <c r="A24"/>
    </row>
    <row r="25" spans="1:13" x14ac:dyDescent="0.2">
      <c r="D25" s="5"/>
      <c r="J25" s="46" t="s">
        <v>42</v>
      </c>
      <c r="K25" s="44"/>
      <c r="L25"/>
      <c r="M25"/>
    </row>
    <row r="26" spans="1:13" x14ac:dyDescent="0.2">
      <c r="I26" s="37" t="s">
        <v>34</v>
      </c>
      <c r="J26" s="4">
        <v>250</v>
      </c>
      <c r="K26" s="5"/>
      <c r="L26"/>
      <c r="M26"/>
    </row>
    <row r="27" spans="1:13" x14ac:dyDescent="0.2">
      <c r="K27"/>
      <c r="L27"/>
      <c r="M27"/>
    </row>
    <row r="28" spans="1:13" x14ac:dyDescent="0.2">
      <c r="I28" s="1"/>
      <c r="J28" s="43" t="s">
        <v>5</v>
      </c>
      <c r="K28" s="43"/>
    </row>
    <row r="29" spans="1:13" x14ac:dyDescent="0.2">
      <c r="I29" s="37" t="s">
        <v>35</v>
      </c>
      <c r="J29" s="41">
        <v>500</v>
      </c>
    </row>
    <row r="30" spans="1:13" x14ac:dyDescent="0.2">
      <c r="J30"/>
      <c r="K30"/>
    </row>
    <row r="31" spans="1:13" x14ac:dyDescent="0.2">
      <c r="J31"/>
      <c r="K31"/>
    </row>
    <row r="32" spans="1:13" x14ac:dyDescent="0.2">
      <c r="J32"/>
      <c r="K32"/>
    </row>
    <row r="33" spans="10:11" x14ac:dyDescent="0.2">
      <c r="J33"/>
      <c r="K33"/>
    </row>
  </sheetData>
  <mergeCells count="15">
    <mergeCell ref="J28:K28"/>
    <mergeCell ref="J9:K9"/>
    <mergeCell ref="J17:K17"/>
    <mergeCell ref="J22:K22"/>
    <mergeCell ref="A1:L1"/>
    <mergeCell ref="B13:C13"/>
    <mergeCell ref="B17:C17"/>
    <mergeCell ref="B4:C4"/>
    <mergeCell ref="F4:G4"/>
    <mergeCell ref="J4:K4"/>
    <mergeCell ref="B6:C6"/>
    <mergeCell ref="J6:K6"/>
    <mergeCell ref="F6:G6"/>
    <mergeCell ref="J12:K12"/>
    <mergeCell ref="J25:K25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A19:A20 I7 H14:H18 H13 H20 H22:H24 H19 H9:I12 D7 I8 D15:D17 D11:D13 E9 D14:E14 E10:E13 D18:E20 E15:E17 A9:A13 A8 A14 D8 E8 H7 F8:H8 E7:G7 I24 I20 I22 I14:I18 I13 I19 I23 L13 I27 I26 I28:I29 H21 I21 D9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3" sqref="B13"/>
    </sheetView>
  </sheetViews>
  <sheetFormatPr defaultRowHeight="12.75" x14ac:dyDescent="0.2"/>
  <cols>
    <col min="1" max="1" width="29.5703125" style="1" customWidth="1"/>
    <col min="2" max="2" width="10.28515625" style="1" customWidth="1"/>
    <col min="3" max="16384" width="9.140625" style="1"/>
  </cols>
  <sheetData>
    <row r="1" spans="1:2" x14ac:dyDescent="0.2">
      <c r="A1" s="45" t="str">
        <f>+'T-Accounts'!A1:L1</f>
        <v>Mainstay Merchandising Company, Inc.</v>
      </c>
      <c r="B1" s="45"/>
    </row>
    <row r="2" spans="1:2" x14ac:dyDescent="0.2">
      <c r="A2" s="45" t="s">
        <v>9</v>
      </c>
      <c r="B2" s="45"/>
    </row>
    <row r="3" spans="1:2" x14ac:dyDescent="0.2">
      <c r="A3" s="45" t="s">
        <v>38</v>
      </c>
      <c r="B3" s="45"/>
    </row>
    <row r="6" spans="1:2" x14ac:dyDescent="0.2">
      <c r="A6" s="1" t="s">
        <v>32</v>
      </c>
      <c r="B6" s="17">
        <f>+'T-Accounts'!K15</f>
        <v>17820</v>
      </c>
    </row>
    <row r="7" spans="1:2" ht="15" x14ac:dyDescent="0.35">
      <c r="A7" s="1" t="s">
        <v>33</v>
      </c>
      <c r="B7" s="21">
        <f>+'T-Accounts'!J20</f>
        <v>10180</v>
      </c>
    </row>
    <row r="8" spans="1:2" x14ac:dyDescent="0.2">
      <c r="B8" s="19"/>
    </row>
    <row r="9" spans="1:2" x14ac:dyDescent="0.2">
      <c r="A9" s="1" t="s">
        <v>39</v>
      </c>
      <c r="B9" s="19">
        <f>+B6-B7</f>
        <v>7640</v>
      </c>
    </row>
    <row r="10" spans="1:2" x14ac:dyDescent="0.2">
      <c r="A10" s="1" t="s">
        <v>4</v>
      </c>
      <c r="B10" s="42">
        <f>+'T-Accounts'!J23</f>
        <v>5000</v>
      </c>
    </row>
    <row r="11" spans="1:2" ht="15" x14ac:dyDescent="0.35">
      <c r="A11" s="27" t="s">
        <v>42</v>
      </c>
      <c r="B11" s="21">
        <f>'T-Accounts'!J26</f>
        <v>250</v>
      </c>
    </row>
    <row r="13" spans="1:2" ht="15" x14ac:dyDescent="0.35">
      <c r="A13" s="1" t="s">
        <v>10</v>
      </c>
      <c r="B13" s="22">
        <f>+B9-B10-B11</f>
        <v>2390</v>
      </c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3" sqref="B13"/>
    </sheetView>
  </sheetViews>
  <sheetFormatPr defaultRowHeight="12.75" x14ac:dyDescent="0.2"/>
  <cols>
    <col min="1" max="1" width="30.85546875" style="1" customWidth="1"/>
    <col min="2" max="2" width="10.140625" style="1" bestFit="1" customWidth="1"/>
    <col min="3" max="16384" width="9.140625" style="1"/>
  </cols>
  <sheetData>
    <row r="1" spans="1:2" x14ac:dyDescent="0.2">
      <c r="A1" s="45" t="str">
        <f>+'Income Statement'!A1:B1</f>
        <v>Mainstay Merchandising Company, Inc.</v>
      </c>
      <c r="B1" s="45"/>
    </row>
    <row r="2" spans="1:2" x14ac:dyDescent="0.2">
      <c r="A2" s="45" t="s">
        <v>12</v>
      </c>
      <c r="B2" s="45"/>
    </row>
    <row r="3" spans="1:2" x14ac:dyDescent="0.2">
      <c r="A3" s="45" t="s">
        <v>38</v>
      </c>
      <c r="B3" s="45"/>
    </row>
    <row r="6" spans="1:2" x14ac:dyDescent="0.2">
      <c r="A6" s="1" t="s">
        <v>11</v>
      </c>
      <c r="B6" s="24">
        <f>+'T-Accounts'!K7</f>
        <v>18000</v>
      </c>
    </row>
    <row r="7" spans="1:2" ht="15" x14ac:dyDescent="0.35">
      <c r="A7" s="1" t="s">
        <v>13</v>
      </c>
      <c r="B7" s="23">
        <v>0</v>
      </c>
    </row>
    <row r="8" spans="1:2" x14ac:dyDescent="0.2">
      <c r="A8" s="1" t="s">
        <v>14</v>
      </c>
      <c r="B8" s="5">
        <f>+B7+B6</f>
        <v>18000</v>
      </c>
    </row>
    <row r="9" spans="1:2" x14ac:dyDescent="0.2">
      <c r="B9" s="5"/>
    </row>
    <row r="10" spans="1:2" x14ac:dyDescent="0.2">
      <c r="A10" s="1" t="s">
        <v>15</v>
      </c>
      <c r="B10" s="5">
        <f>+'T-Accounts'!K10</f>
        <v>8500</v>
      </c>
    </row>
    <row r="11" spans="1:2" x14ac:dyDescent="0.2">
      <c r="A11" s="1" t="s">
        <v>16</v>
      </c>
      <c r="B11" s="5">
        <f>+'Income Statement'!B13</f>
        <v>2390</v>
      </c>
    </row>
    <row r="12" spans="1:2" ht="15" x14ac:dyDescent="0.35">
      <c r="A12" s="1" t="s">
        <v>17</v>
      </c>
      <c r="B12" s="23">
        <f>-'T-Accounts'!J29</f>
        <v>-500</v>
      </c>
    </row>
    <row r="13" spans="1:2" x14ac:dyDescent="0.2">
      <c r="A13" s="1" t="s">
        <v>18</v>
      </c>
      <c r="B13" s="5">
        <f>+B10+B11+B12</f>
        <v>10390</v>
      </c>
    </row>
    <row r="14" spans="1:2" x14ac:dyDescent="0.2">
      <c r="B14" s="9"/>
    </row>
    <row r="15" spans="1:2" ht="13.5" thickBot="1" x14ac:dyDescent="0.25">
      <c r="A15" s="1" t="s">
        <v>19</v>
      </c>
      <c r="B15" s="20">
        <f>B8+B13</f>
        <v>28390</v>
      </c>
    </row>
    <row r="16" spans="1:2" ht="13.5" thickTop="1" x14ac:dyDescent="0.2"/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8" sqref="B18"/>
    </sheetView>
  </sheetViews>
  <sheetFormatPr defaultRowHeight="12.75" x14ac:dyDescent="0.2"/>
  <cols>
    <col min="1" max="1" width="35.42578125" style="1" customWidth="1"/>
    <col min="2" max="2" width="10.28515625" style="28" bestFit="1" customWidth="1"/>
    <col min="3" max="16384" width="9.140625" style="1"/>
  </cols>
  <sheetData>
    <row r="1" spans="1:2" x14ac:dyDescent="0.2">
      <c r="A1" s="45" t="str">
        <f>+'Statement of Changes'!A1:B1</f>
        <v>Mainstay Merchandising Company, Inc.</v>
      </c>
      <c r="B1" s="45"/>
    </row>
    <row r="2" spans="1:2" x14ac:dyDescent="0.2">
      <c r="A2" s="45" t="s">
        <v>20</v>
      </c>
      <c r="B2" s="45"/>
    </row>
    <row r="3" spans="1:2" x14ac:dyDescent="0.2">
      <c r="A3" s="45" t="s">
        <v>40</v>
      </c>
      <c r="B3" s="45"/>
    </row>
    <row r="6" spans="1:2" x14ac:dyDescent="0.2">
      <c r="A6" s="1" t="s">
        <v>6</v>
      </c>
    </row>
    <row r="7" spans="1:2" x14ac:dyDescent="0.2">
      <c r="A7" s="18" t="s">
        <v>0</v>
      </c>
      <c r="B7" s="29">
        <f>+'T-Accounts'!B11</f>
        <v>21190</v>
      </c>
    </row>
    <row r="8" spans="1:2" ht="15" x14ac:dyDescent="0.35">
      <c r="A8" s="25" t="s">
        <v>27</v>
      </c>
      <c r="B8" s="30">
        <f>+'T-Accounts'!B21</f>
        <v>12200</v>
      </c>
    </row>
    <row r="9" spans="1:2" x14ac:dyDescent="0.2">
      <c r="A9" s="1" t="s">
        <v>21</v>
      </c>
      <c r="B9" s="31">
        <f>+B8+B7</f>
        <v>33390</v>
      </c>
    </row>
    <row r="11" spans="1:2" x14ac:dyDescent="0.2">
      <c r="A11" s="27" t="s">
        <v>2</v>
      </c>
      <c r="B11" s="32">
        <f>+'T-Accounts'!G9</f>
        <v>5000</v>
      </c>
    </row>
    <row r="13" spans="1:2" x14ac:dyDescent="0.2">
      <c r="A13" s="1" t="s">
        <v>22</v>
      </c>
    </row>
    <row r="14" spans="1:2" x14ac:dyDescent="0.2">
      <c r="A14" s="18" t="s">
        <v>1</v>
      </c>
      <c r="B14" s="32">
        <f>+'Statement of Changes'!B8</f>
        <v>18000</v>
      </c>
    </row>
    <row r="15" spans="1:2" ht="15" x14ac:dyDescent="0.35">
      <c r="A15" s="18" t="s">
        <v>23</v>
      </c>
      <c r="B15" s="35">
        <f>+'Statement of Changes'!B13</f>
        <v>10390</v>
      </c>
    </row>
    <row r="16" spans="1:2" x14ac:dyDescent="0.2">
      <c r="A16" s="1" t="s">
        <v>19</v>
      </c>
      <c r="B16" s="36">
        <f>+B15+B14</f>
        <v>28390</v>
      </c>
    </row>
    <row r="17" spans="1:2" x14ac:dyDescent="0.2">
      <c r="B17" s="33"/>
    </row>
    <row r="18" spans="1:2" ht="15" x14ac:dyDescent="0.35">
      <c r="A18" s="1" t="s">
        <v>24</v>
      </c>
      <c r="B18" s="34">
        <f>+B16+B11</f>
        <v>33390</v>
      </c>
    </row>
  </sheetData>
  <mergeCells count="3">
    <mergeCell ref="A1:B1"/>
    <mergeCell ref="A2:B2"/>
    <mergeCell ref="A3:B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T-Accounts</vt:lpstr>
      <vt:lpstr>Income Statement</vt:lpstr>
      <vt:lpstr>Statement of Changes</vt:lpstr>
      <vt:lpstr>Balance Sheet</vt:lpstr>
    </vt:vector>
  </TitlesOfParts>
  <Company>ZSHClassroom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</dc:creator>
  <cp:lastModifiedBy>emshifflett</cp:lastModifiedBy>
  <dcterms:created xsi:type="dcterms:W3CDTF">2007-05-30T16:26:41Z</dcterms:created>
  <dcterms:modified xsi:type="dcterms:W3CDTF">2014-08-04T14:04:06Z</dcterms:modified>
</cp:coreProperties>
</file>