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apter 9\"/>
    </mc:Choice>
  </mc:AlternateContent>
  <bookViews>
    <workbookView xWindow="0" yWindow="0" windowWidth="24000" windowHeight="9345"/>
  </bookViews>
  <sheets>
    <sheet name="2015 T-Accts" sheetId="4" r:id="rId1"/>
    <sheet name="2015 Income Statement" sheetId="1" r:id="rId2"/>
    <sheet name="2015 Equity" sheetId="9" r:id="rId3"/>
    <sheet name="2015 Balance Sheet" sheetId="10" r:id="rId4"/>
    <sheet name="2016 T-Accts" sheetId="11" r:id="rId5"/>
  </sheets>
  <calcPr calcId="162913"/>
</workbook>
</file>

<file path=xl/calcChain.xml><?xml version="1.0" encoding="utf-8"?>
<calcChain xmlns="http://schemas.openxmlformats.org/spreadsheetml/2006/main">
  <c r="B24" i="10" l="1"/>
  <c r="B22" i="10"/>
  <c r="B21" i="10"/>
  <c r="B18" i="10"/>
  <c r="B16" i="10"/>
  <c r="B15" i="10"/>
  <c r="B14" i="10"/>
  <c r="B13" i="10"/>
  <c r="B10" i="10"/>
  <c r="B8" i="10"/>
  <c r="B7" i="10"/>
  <c r="B6" i="10"/>
  <c r="B15" i="9"/>
  <c r="B13" i="9"/>
  <c r="B11" i="9"/>
  <c r="B6" i="9"/>
  <c r="B8" i="9" s="1"/>
  <c r="B10" i="9"/>
  <c r="B14" i="1"/>
  <c r="B12" i="1"/>
  <c r="B11" i="1"/>
  <c r="B10" i="1"/>
  <c r="B8" i="1"/>
  <c r="B7" i="1"/>
  <c r="B6" i="1"/>
  <c r="G19" i="4"/>
  <c r="G16" i="4" l="1"/>
  <c r="G10" i="4"/>
  <c r="K6" i="11" l="1"/>
  <c r="B16" i="11"/>
  <c r="B9" i="11"/>
  <c r="B3" i="11"/>
  <c r="K3" i="11"/>
  <c r="G3" i="11" l="1"/>
  <c r="G5" i="11" s="1"/>
  <c r="G19" i="11"/>
  <c r="G21" i="11" s="1"/>
  <c r="G14" i="11"/>
  <c r="G16" i="11" s="1"/>
  <c r="G8" i="11"/>
  <c r="L6" i="11"/>
  <c r="H19" i="11"/>
  <c r="H8" i="11"/>
  <c r="H14" i="11" s="1"/>
  <c r="G10" i="11"/>
  <c r="B11" i="11"/>
  <c r="B5" i="11"/>
  <c r="B18" i="11"/>
  <c r="J16" i="11"/>
  <c r="K11" i="11"/>
  <c r="B22" i="4" l="1"/>
  <c r="J16" i="4"/>
  <c r="K11" i="4"/>
  <c r="B15" i="4"/>
  <c r="B7" i="4"/>
  <c r="G5" i="4"/>
  <c r="A3" i="9"/>
  <c r="A1" i="10"/>
  <c r="A1" i="9"/>
</calcChain>
</file>

<file path=xl/sharedStrings.xml><?xml version="1.0" encoding="utf-8"?>
<sst xmlns="http://schemas.openxmlformats.org/spreadsheetml/2006/main" count="95" uniqueCount="49">
  <si>
    <t>Cash</t>
  </si>
  <si>
    <t>Inventory</t>
  </si>
  <si>
    <t>Stock</t>
  </si>
  <si>
    <t>Retained Earnings</t>
  </si>
  <si>
    <t>Accounts Payable</t>
  </si>
  <si>
    <t>Revenue</t>
  </si>
  <si>
    <t>COGS</t>
  </si>
  <si>
    <t>Income Statement</t>
  </si>
  <si>
    <t>Sales Revenue</t>
  </si>
  <si>
    <t>Gross Margin</t>
  </si>
  <si>
    <t>Net Income</t>
  </si>
  <si>
    <t>Balance Sheet</t>
  </si>
  <si>
    <t>Total Assets</t>
  </si>
  <si>
    <t>Common Stock</t>
  </si>
  <si>
    <t>Statement of Changes in Equity</t>
  </si>
  <si>
    <t>Beginning Retained Earnings</t>
  </si>
  <si>
    <t>Less: Dividends</t>
  </si>
  <si>
    <t>Ending Retained Earnings</t>
  </si>
  <si>
    <t>Accounts Receivable</t>
  </si>
  <si>
    <t>Total Stockholders' Equity</t>
  </si>
  <si>
    <t>Operating Expense</t>
  </si>
  <si>
    <t>Beginning Common Stock</t>
  </si>
  <si>
    <t>Common Stock Issued</t>
  </si>
  <si>
    <t>Ending Common Stock</t>
  </si>
  <si>
    <t>Add: Net Income</t>
  </si>
  <si>
    <t>Stockholders' Equity</t>
  </si>
  <si>
    <t>Total Liabilities and Stockholders' Equity</t>
  </si>
  <si>
    <t>Southside Tire Supply Company</t>
  </si>
  <si>
    <t>Beg Bal</t>
  </si>
  <si>
    <t>For the Year Ended December 31, 2015</t>
  </si>
  <si>
    <t>As of 12/31/15</t>
  </si>
  <si>
    <t>Warranty Payable</t>
  </si>
  <si>
    <t>Notes Payable - ST</t>
  </si>
  <si>
    <t>Interest Payable</t>
  </si>
  <si>
    <t>Warranty Expense</t>
  </si>
  <si>
    <t>Interest Expense</t>
  </si>
  <si>
    <t>Current Assets</t>
  </si>
  <si>
    <t>Current Liabilities</t>
  </si>
  <si>
    <t>Notes Payable</t>
  </si>
  <si>
    <t>Total Liabilities</t>
  </si>
  <si>
    <t>(1)</t>
  </si>
  <si>
    <t>(2)</t>
  </si>
  <si>
    <t>(3)</t>
  </si>
  <si>
    <t>(4)</t>
  </si>
  <si>
    <t>(5)</t>
  </si>
  <si>
    <t>(6)</t>
  </si>
  <si>
    <t>Adj 1</t>
  </si>
  <si>
    <t>Adj 2A</t>
  </si>
  <si>
    <t>Adj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</si>
</sst>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Fill="1" applyBorder="1"/>
    <xf numFmtId="164" fontId="0" fillId="0" borderId="0" xfId="1" applyNumberFormat="1" applyFont="1" applyFill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164" fontId="0" fillId="0" borderId="4" xfId="1" applyNumberFormat="1" applyFont="1" applyFill="1" applyBorder="1"/>
    <xf numFmtId="164" fontId="0" fillId="0" borderId="3" xfId="1" applyNumberFormat="1" applyFont="1" applyFill="1" applyBorder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0" fillId="0" borderId="0" xfId="1" quotePrefix="1" applyNumberFormat="1" applyFont="1" applyFill="1"/>
    <xf numFmtId="164" fontId="0" fillId="0" borderId="0" xfId="1" quotePrefix="1" applyNumberFormat="1" applyFont="1"/>
    <xf numFmtId="0" fontId="0" fillId="0" borderId="0" xfId="0" applyFill="1"/>
    <xf numFmtId="41" fontId="0" fillId="0" borderId="0" xfId="0" applyNumberFormat="1" applyFill="1"/>
    <xf numFmtId="42" fontId="0" fillId="0" borderId="0" xfId="0" applyNumberFormat="1" applyFill="1"/>
    <xf numFmtId="0" fontId="0" fillId="0" borderId="0" xfId="0" applyFill="1" applyAlignment="1">
      <alignment horizontal="left"/>
    </xf>
    <xf numFmtId="41" fontId="4" fillId="0" borderId="0" xfId="0" applyNumberFormat="1" applyFont="1" applyFill="1" applyBorder="1"/>
    <xf numFmtId="165" fontId="5" fillId="0" borderId="0" xfId="2" applyNumberFormat="1" applyFont="1" applyFill="1" applyBorder="1"/>
    <xf numFmtId="164" fontId="1" fillId="0" borderId="0" xfId="1" applyNumberFormat="1" applyFont="1" applyFill="1"/>
    <xf numFmtId="165" fontId="1" fillId="0" borderId="0" xfId="2" applyNumberFormat="1" applyFont="1" applyFill="1"/>
    <xf numFmtId="0" fontId="0" fillId="0" borderId="0" xfId="0" applyFill="1" applyAlignment="1">
      <alignment horizontal="left" indent="1"/>
    </xf>
    <xf numFmtId="164" fontId="1" fillId="0" borderId="0" xfId="1" applyNumberFormat="1" applyFont="1" applyFill="1" applyBorder="1"/>
    <xf numFmtId="164" fontId="4" fillId="0" borderId="0" xfId="1" applyNumberFormat="1" applyFont="1" applyFill="1" applyBorder="1"/>
    <xf numFmtId="164" fontId="1" fillId="0" borderId="0" xfId="1" applyNumberFormat="1" applyFont="1" applyFill="1" applyAlignment="1">
      <alignment horizontal="left" indent="1"/>
    </xf>
    <xf numFmtId="0" fontId="0" fillId="0" borderId="0" xfId="0" quotePrefix="1" applyFill="1"/>
    <xf numFmtId="164" fontId="0" fillId="0" borderId="0" xfId="0" applyNumberFormat="1" applyFill="1"/>
    <xf numFmtId="164" fontId="5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0" fillId="0" borderId="0" xfId="1" quotePrefix="1" applyNumberFormat="1" applyFont="1" applyFill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quotePrefix="1" applyNumberFormat="1" applyFont="1" applyAlignment="1">
      <alignment horizontal="right"/>
    </xf>
    <xf numFmtId="0" fontId="1" fillId="0" borderId="0" xfId="3"/>
    <xf numFmtId="0" fontId="1" fillId="0" borderId="4" xfId="3" applyBorder="1"/>
    <xf numFmtId="0" fontId="1" fillId="0" borderId="3" xfId="3" applyBorder="1"/>
    <xf numFmtId="41" fontId="1" fillId="0" borderId="0" xfId="0" applyNumberFormat="1" applyFont="1" applyFill="1" applyBorder="1"/>
    <xf numFmtId="164" fontId="0" fillId="0" borderId="0" xfId="1" applyNumberFormat="1" applyFont="1" applyFill="1" applyAlignment="1">
      <alignment horizontal="left" indent="1"/>
    </xf>
    <xf numFmtId="164" fontId="4" fillId="0" borderId="0" xfId="1" applyNumberFormat="1" applyFont="1" applyFill="1"/>
    <xf numFmtId="164" fontId="0" fillId="0" borderId="0" xfId="1" applyNumberFormat="1" applyFont="1" applyFill="1" applyAlignment="1">
      <alignment horizontal="left"/>
    </xf>
    <xf numFmtId="166" fontId="5" fillId="0" borderId="0" xfId="1" applyNumberFormat="1" applyFont="1" applyFill="1"/>
    <xf numFmtId="164" fontId="1" fillId="0" borderId="0" xfId="1" quotePrefix="1" applyNumberFormat="1" applyFont="1" applyAlignment="1">
      <alignment horizontal="right"/>
    </xf>
    <xf numFmtId="164" fontId="1" fillId="0" borderId="0" xfId="1" quotePrefix="1" applyNumberFormat="1" applyFont="1" applyFill="1"/>
    <xf numFmtId="164" fontId="1" fillId="0" borderId="0" xfId="1" quotePrefix="1" applyNumberFormat="1" applyFont="1"/>
    <xf numFmtId="164" fontId="1" fillId="0" borderId="0" xfId="1" quotePrefix="1" applyNumberFormat="1" applyFont="1" applyFill="1" applyAlignment="1">
      <alignment horizontal="right"/>
    </xf>
    <xf numFmtId="164" fontId="3" fillId="0" borderId="3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6"/>
  <sheetViews>
    <sheetView tabSelected="1" workbookViewId="0">
      <selection activeCell="F8" sqref="F8"/>
    </sheetView>
  </sheetViews>
  <sheetFormatPr defaultRowHeight="12.75" x14ac:dyDescent="0.2"/>
  <cols>
    <col min="1" max="1" width="9.140625" style="29"/>
    <col min="2" max="3" width="12.7109375" style="3" customWidth="1"/>
    <col min="4" max="4" width="9.140625" style="3"/>
    <col min="5" max="5" width="9.140625" style="27"/>
    <col min="6" max="7" width="12.5703125" style="3" customWidth="1"/>
    <col min="8" max="8" width="9.140625" style="3"/>
    <col min="9" max="9" width="9.140625" style="27"/>
    <col min="10" max="10" width="10.42578125" style="3" customWidth="1"/>
    <col min="11" max="11" width="9.85546875" style="3" customWidth="1"/>
    <col min="12" max="16384" width="9.140625" style="1"/>
  </cols>
  <sheetData>
    <row r="2" spans="1:12" x14ac:dyDescent="0.2">
      <c r="B2" s="43" t="s">
        <v>0</v>
      </c>
      <c r="C2" s="43"/>
      <c r="F2" s="43" t="s">
        <v>4</v>
      </c>
      <c r="G2" s="43"/>
      <c r="J2" s="43" t="s">
        <v>2</v>
      </c>
      <c r="K2" s="43"/>
    </row>
    <row r="3" spans="1:12" x14ac:dyDescent="0.2">
      <c r="A3" s="29" t="s">
        <v>28</v>
      </c>
      <c r="B3" s="2">
        <v>32000</v>
      </c>
      <c r="C3" s="3">
        <v>3500</v>
      </c>
      <c r="D3" s="10" t="s">
        <v>43</v>
      </c>
      <c r="E3" s="28"/>
      <c r="F3" s="2"/>
      <c r="G3" s="3">
        <v>8000</v>
      </c>
      <c r="H3" s="3" t="s">
        <v>28</v>
      </c>
      <c r="J3" s="4"/>
      <c r="K3" s="5">
        <v>40000</v>
      </c>
      <c r="L3" s="1" t="s">
        <v>28</v>
      </c>
    </row>
    <row r="4" spans="1:12" x14ac:dyDescent="0.2">
      <c r="A4" s="30" t="s">
        <v>44</v>
      </c>
      <c r="B4" s="4">
        <v>30000</v>
      </c>
      <c r="D4" s="10"/>
      <c r="F4" s="6"/>
      <c r="G4" s="9">
        <v>28000</v>
      </c>
      <c r="H4" s="40" t="s">
        <v>40</v>
      </c>
      <c r="J4" s="5"/>
      <c r="K4" s="5"/>
    </row>
    <row r="5" spans="1:12" x14ac:dyDescent="0.2">
      <c r="A5" s="30"/>
      <c r="B5" s="4"/>
      <c r="F5" s="5"/>
      <c r="G5" s="8">
        <f>SUM(G3:G4)-SUM(F3:F4)</f>
        <v>36000</v>
      </c>
      <c r="J5" s="43" t="s">
        <v>3</v>
      </c>
      <c r="K5" s="43"/>
    </row>
    <row r="6" spans="1:12" x14ac:dyDescent="0.2">
      <c r="A6" s="30"/>
      <c r="B6" s="6"/>
      <c r="C6" s="7"/>
      <c r="F6" s="5"/>
      <c r="G6" s="5"/>
      <c r="J6" s="4"/>
      <c r="K6" s="5">
        <v>13000</v>
      </c>
      <c r="L6" s="1" t="s">
        <v>28</v>
      </c>
    </row>
    <row r="7" spans="1:12" x14ac:dyDescent="0.2">
      <c r="B7" s="2">
        <f>SUM(B3:B6)-SUM(C3:C6)</f>
        <v>58500</v>
      </c>
      <c r="F7" s="43" t="s">
        <v>31</v>
      </c>
      <c r="G7" s="43"/>
      <c r="J7" s="5"/>
      <c r="K7" s="5"/>
    </row>
    <row r="8" spans="1:12" x14ac:dyDescent="0.2">
      <c r="F8" s="2"/>
      <c r="G8" s="3">
        <v>750</v>
      </c>
      <c r="H8" s="10" t="s">
        <v>42</v>
      </c>
      <c r="J8" s="43" t="s">
        <v>5</v>
      </c>
      <c r="K8" s="43"/>
    </row>
    <row r="9" spans="1:12" x14ac:dyDescent="0.2">
      <c r="F9" s="6"/>
      <c r="G9" s="9"/>
      <c r="J9" s="2"/>
      <c r="K9" s="3">
        <v>26000</v>
      </c>
      <c r="L9" s="41" t="s">
        <v>41</v>
      </c>
    </row>
    <row r="10" spans="1:12" x14ac:dyDescent="0.2">
      <c r="B10" s="43" t="s">
        <v>18</v>
      </c>
      <c r="C10" s="43"/>
      <c r="F10" s="5"/>
      <c r="G10" s="8">
        <f>SUM(G8:G9)-SUM(F8:F9)</f>
        <v>750</v>
      </c>
      <c r="J10" s="6"/>
      <c r="K10" s="9"/>
      <c r="L10" s="11"/>
    </row>
    <row r="11" spans="1:12" x14ac:dyDescent="0.2">
      <c r="A11" s="29" t="s">
        <v>28</v>
      </c>
      <c r="B11" s="2">
        <v>18000</v>
      </c>
      <c r="D11" s="10"/>
      <c r="J11" s="4"/>
      <c r="K11" s="3">
        <f>K9+K10</f>
        <v>26000</v>
      </c>
    </row>
    <row r="12" spans="1:12" x14ac:dyDescent="0.2">
      <c r="A12" s="39" t="s">
        <v>41</v>
      </c>
      <c r="B12" s="4">
        <v>26000</v>
      </c>
      <c r="D12" s="10"/>
      <c r="F12" s="5"/>
      <c r="G12" s="5"/>
      <c r="J12" s="5"/>
      <c r="K12" s="5"/>
    </row>
    <row r="13" spans="1:12" x14ac:dyDescent="0.2">
      <c r="A13" s="30"/>
      <c r="B13" s="4"/>
      <c r="D13" s="10"/>
      <c r="F13" s="43" t="s">
        <v>32</v>
      </c>
      <c r="G13" s="43"/>
      <c r="J13" s="43" t="s">
        <v>6</v>
      </c>
      <c r="K13" s="43"/>
    </row>
    <row r="14" spans="1:12" x14ac:dyDescent="0.2">
      <c r="A14" s="30"/>
      <c r="B14" s="6"/>
      <c r="C14" s="7"/>
      <c r="D14" s="10"/>
      <c r="F14" s="2"/>
      <c r="G14" s="3">
        <v>30000</v>
      </c>
      <c r="H14" s="10" t="s">
        <v>44</v>
      </c>
      <c r="I14" s="42" t="s">
        <v>41</v>
      </c>
      <c r="J14" s="2">
        <v>18000</v>
      </c>
    </row>
    <row r="15" spans="1:12" x14ac:dyDescent="0.2">
      <c r="B15" s="4">
        <f>SUM(B11:B14)-SUM(C11:C14)</f>
        <v>44000</v>
      </c>
      <c r="F15" s="6"/>
      <c r="G15" s="9"/>
      <c r="I15" s="28"/>
      <c r="J15" s="6"/>
      <c r="K15" s="7"/>
    </row>
    <row r="16" spans="1:12" x14ac:dyDescent="0.2">
      <c r="F16" s="5"/>
      <c r="G16" s="8">
        <f>SUM(G14:G15)-SUM(F14:F15)</f>
        <v>30000</v>
      </c>
      <c r="J16" s="2">
        <f>SUM(J14:J15)-SUM(K14:K15)</f>
        <v>18000</v>
      </c>
      <c r="K16" s="5"/>
    </row>
    <row r="17" spans="1:11" x14ac:dyDescent="0.2">
      <c r="J17" s="5"/>
    </row>
    <row r="18" spans="1:11" x14ac:dyDescent="0.2">
      <c r="B18" s="5"/>
      <c r="F18" s="43" t="s">
        <v>33</v>
      </c>
      <c r="G18" s="43"/>
      <c r="I18" s="28"/>
      <c r="J18" s="43" t="s">
        <v>34</v>
      </c>
      <c r="K18" s="43"/>
    </row>
    <row r="19" spans="1:11" x14ac:dyDescent="0.2">
      <c r="B19" s="43" t="s">
        <v>1</v>
      </c>
      <c r="C19" s="43"/>
      <c r="F19" s="2"/>
      <c r="G19" s="3">
        <f>+(30000*0.04)/12*8</f>
        <v>800</v>
      </c>
      <c r="H19" s="10" t="s">
        <v>45</v>
      </c>
      <c r="I19" s="28" t="s">
        <v>42</v>
      </c>
      <c r="J19" s="2">
        <v>750</v>
      </c>
    </row>
    <row r="20" spans="1:11" x14ac:dyDescent="0.2">
      <c r="A20" s="29" t="s">
        <v>28</v>
      </c>
      <c r="B20" s="2">
        <v>11000</v>
      </c>
      <c r="C20" s="3">
        <v>18000</v>
      </c>
      <c r="D20" s="40" t="s">
        <v>41</v>
      </c>
      <c r="F20" s="5"/>
      <c r="G20" s="5"/>
      <c r="J20"/>
      <c r="K20"/>
    </row>
    <row r="21" spans="1:11" x14ac:dyDescent="0.2">
      <c r="A21" s="39" t="s">
        <v>40</v>
      </c>
      <c r="B21" s="6">
        <v>28000</v>
      </c>
      <c r="C21" s="7"/>
      <c r="D21" s="10"/>
      <c r="F21" s="5"/>
      <c r="G21" s="5"/>
      <c r="J21"/>
      <c r="K21"/>
    </row>
    <row r="22" spans="1:11" x14ac:dyDescent="0.2">
      <c r="B22" s="2">
        <f>SUM(B20:B21)-SUM(C20:C21)</f>
        <v>21000</v>
      </c>
      <c r="C22" s="5"/>
      <c r="F22" s="5"/>
      <c r="G22" s="5"/>
      <c r="J22" s="43" t="s">
        <v>20</v>
      </c>
      <c r="K22" s="43"/>
    </row>
    <row r="23" spans="1:11" x14ac:dyDescent="0.2">
      <c r="B23" s="5"/>
      <c r="C23" s="5"/>
      <c r="F23" s="5"/>
      <c r="G23" s="5"/>
      <c r="I23" s="28" t="s">
        <v>43</v>
      </c>
      <c r="J23" s="2">
        <v>3500</v>
      </c>
    </row>
    <row r="24" spans="1:11" x14ac:dyDescent="0.2">
      <c r="B24" s="1"/>
      <c r="C24" s="1"/>
      <c r="F24" s="5"/>
      <c r="G24" s="5"/>
    </row>
    <row r="25" spans="1:11" x14ac:dyDescent="0.2">
      <c r="B25" s="1"/>
      <c r="C25" s="1"/>
      <c r="F25" s="5"/>
      <c r="G25" s="5"/>
      <c r="J25" s="43" t="s">
        <v>35</v>
      </c>
      <c r="K25" s="43"/>
    </row>
    <row r="26" spans="1:11" x14ac:dyDescent="0.2">
      <c r="B26" s="5"/>
      <c r="F26" s="5"/>
      <c r="G26" s="5"/>
      <c r="I26" s="28" t="s">
        <v>45</v>
      </c>
      <c r="J26" s="2">
        <v>800</v>
      </c>
    </row>
    <row r="27" spans="1:11" x14ac:dyDescent="0.2">
      <c r="F27" s="5"/>
      <c r="G27" s="5"/>
    </row>
    <row r="28" spans="1:11" x14ac:dyDescent="0.2">
      <c r="B28" s="5"/>
      <c r="C28" s="5"/>
      <c r="F28" s="5"/>
      <c r="G28" s="5"/>
    </row>
    <row r="29" spans="1:11" x14ac:dyDescent="0.2">
      <c r="F29" s="5"/>
      <c r="G29" s="5"/>
      <c r="J29" s="1"/>
      <c r="K29" s="1"/>
    </row>
    <row r="30" spans="1:11" x14ac:dyDescent="0.2">
      <c r="J30" s="1"/>
      <c r="K30" s="1"/>
    </row>
    <row r="32" spans="1:11" x14ac:dyDescent="0.2">
      <c r="J32" s="1"/>
      <c r="K32" s="1"/>
    </row>
    <row r="33" spans="10:11" x14ac:dyDescent="0.2">
      <c r="J33" s="1"/>
      <c r="K33" s="1"/>
    </row>
    <row r="34" spans="10:11" x14ac:dyDescent="0.2">
      <c r="J34" s="1"/>
      <c r="K34" s="1"/>
    </row>
    <row r="35" spans="10:11" x14ac:dyDescent="0.2">
      <c r="J35" s="1"/>
      <c r="K35" s="1"/>
    </row>
    <row r="36" spans="10:11" x14ac:dyDescent="0.2">
      <c r="J36" s="1"/>
      <c r="K36" s="1"/>
    </row>
  </sheetData>
  <mergeCells count="14">
    <mergeCell ref="B19:C19"/>
    <mergeCell ref="J13:K13"/>
    <mergeCell ref="B2:C2"/>
    <mergeCell ref="J2:K2"/>
    <mergeCell ref="J5:K5"/>
    <mergeCell ref="F2:G2"/>
    <mergeCell ref="B10:C10"/>
    <mergeCell ref="J8:K8"/>
    <mergeCell ref="J18:K18"/>
    <mergeCell ref="J22:K22"/>
    <mergeCell ref="J25:K25"/>
    <mergeCell ref="F7:G7"/>
    <mergeCell ref="F13:G13"/>
    <mergeCell ref="F18:G18"/>
  </mergeCells>
  <phoneticPr fontId="2" type="noConversion"/>
  <pageMargins left="0.4" right="0.37" top="0.72" bottom="0.3" header="0.76" footer="0.5"/>
  <pageSetup orientation="portrait" r:id="rId1"/>
  <headerFooter alignWithMargins="0"/>
  <ignoredErrors>
    <ignoredError sqref="A7:A11 I16:I17 L11 D7:D10 A15:A17 D15:D17 A18:A20 D18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6" sqref="B16"/>
    </sheetView>
  </sheetViews>
  <sheetFormatPr defaultRowHeight="12.75" x14ac:dyDescent="0.2"/>
  <cols>
    <col min="1" max="1" width="31.140625" style="12" customWidth="1"/>
    <col min="2" max="2" width="11.28515625" style="12" bestFit="1" customWidth="1"/>
    <col min="3" max="16384" width="9.140625" style="12"/>
  </cols>
  <sheetData>
    <row r="1" spans="1:3" x14ac:dyDescent="0.2">
      <c r="A1" s="44" t="s">
        <v>27</v>
      </c>
      <c r="B1" s="44"/>
      <c r="C1" s="3"/>
    </row>
    <row r="2" spans="1:3" x14ac:dyDescent="0.2">
      <c r="A2" s="44" t="s">
        <v>7</v>
      </c>
      <c r="B2" s="44"/>
      <c r="C2" s="3"/>
    </row>
    <row r="3" spans="1:3" x14ac:dyDescent="0.2">
      <c r="A3" s="44" t="s">
        <v>29</v>
      </c>
      <c r="B3" s="44"/>
      <c r="C3" s="3"/>
    </row>
    <row r="4" spans="1:3" x14ac:dyDescent="0.2">
      <c r="C4" s="3"/>
    </row>
    <row r="5" spans="1:3" x14ac:dyDescent="0.2">
      <c r="C5" s="3"/>
    </row>
    <row r="6" spans="1:3" x14ac:dyDescent="0.2">
      <c r="A6" s="12" t="s">
        <v>8</v>
      </c>
      <c r="B6" s="14">
        <f>'2015 T-Accts'!K11</f>
        <v>26000</v>
      </c>
      <c r="C6" s="3"/>
    </row>
    <row r="7" spans="1:3" ht="15" x14ac:dyDescent="0.35">
      <c r="A7" s="15" t="s">
        <v>6</v>
      </c>
      <c r="B7" s="16">
        <f>+'2015 T-Accts'!J16</f>
        <v>18000</v>
      </c>
      <c r="C7" s="3"/>
    </row>
    <row r="8" spans="1:3" x14ac:dyDescent="0.2">
      <c r="A8" s="15" t="s">
        <v>9</v>
      </c>
      <c r="B8" s="13">
        <f>+B6-B7</f>
        <v>8000</v>
      </c>
      <c r="C8" s="3"/>
    </row>
    <row r="9" spans="1:3" x14ac:dyDescent="0.2">
      <c r="A9" s="15"/>
      <c r="B9" s="13"/>
      <c r="C9" s="3"/>
    </row>
    <row r="10" spans="1:3" x14ac:dyDescent="0.2">
      <c r="A10" s="15" t="s">
        <v>20</v>
      </c>
      <c r="B10" s="34">
        <f>+'2015 T-Accts'!J23</f>
        <v>3500</v>
      </c>
      <c r="C10" s="3"/>
    </row>
    <row r="11" spans="1:3" x14ac:dyDescent="0.2">
      <c r="A11" s="15" t="s">
        <v>34</v>
      </c>
      <c r="B11" s="34">
        <f>'2015 T-Accts'!J19</f>
        <v>750</v>
      </c>
      <c r="C11" s="3"/>
    </row>
    <row r="12" spans="1:3" ht="15" x14ac:dyDescent="0.35">
      <c r="A12" s="12" t="s">
        <v>35</v>
      </c>
      <c r="B12" s="16">
        <f>'2015 T-Accts'!J26</f>
        <v>800</v>
      </c>
      <c r="C12" s="3"/>
    </row>
    <row r="13" spans="1:3" ht="15" x14ac:dyDescent="0.35">
      <c r="B13" s="16"/>
      <c r="C13" s="3"/>
    </row>
    <row r="14" spans="1:3" ht="15" x14ac:dyDescent="0.35">
      <c r="A14" s="12" t="s">
        <v>10</v>
      </c>
      <c r="B14" s="17">
        <f>B8-SUM(B10:B12)</f>
        <v>2950</v>
      </c>
      <c r="C14" s="3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6" sqref="B16"/>
    </sheetView>
  </sheetViews>
  <sheetFormatPr defaultRowHeight="12.75" x14ac:dyDescent="0.2"/>
  <cols>
    <col min="1" max="1" width="32.28515625" style="12" customWidth="1"/>
    <col min="2" max="2" width="11.28515625" style="12" bestFit="1" customWidth="1"/>
    <col min="3" max="16384" width="9.140625" style="12"/>
  </cols>
  <sheetData>
    <row r="1" spans="1:3" x14ac:dyDescent="0.2">
      <c r="A1" s="44" t="str">
        <f>'2015 Income Statement'!A1</f>
        <v>Southside Tire Supply Company</v>
      </c>
      <c r="B1" s="44"/>
      <c r="C1" s="18"/>
    </row>
    <row r="2" spans="1:3" x14ac:dyDescent="0.2">
      <c r="A2" s="44" t="s">
        <v>14</v>
      </c>
      <c r="B2" s="44"/>
      <c r="C2" s="18"/>
    </row>
    <row r="3" spans="1:3" x14ac:dyDescent="0.2">
      <c r="A3" s="44" t="str">
        <f>'2015 Income Statement'!A3</f>
        <v>For the Year Ended December 31, 2015</v>
      </c>
      <c r="B3" s="44"/>
      <c r="C3" s="18"/>
    </row>
    <row r="4" spans="1:3" x14ac:dyDescent="0.2">
      <c r="B4" s="18"/>
      <c r="C4" s="18"/>
    </row>
    <row r="5" spans="1:3" x14ac:dyDescent="0.2">
      <c r="B5" s="18"/>
      <c r="C5" s="18"/>
    </row>
    <row r="6" spans="1:3" x14ac:dyDescent="0.2">
      <c r="A6" s="12" t="s">
        <v>21</v>
      </c>
      <c r="B6" s="19">
        <f>'2015 T-Accts'!K3</f>
        <v>40000</v>
      </c>
      <c r="C6" s="18"/>
    </row>
    <row r="7" spans="1:3" ht="15" x14ac:dyDescent="0.35">
      <c r="A7" s="20" t="s">
        <v>22</v>
      </c>
      <c r="B7" s="22">
        <v>0</v>
      </c>
      <c r="C7" s="18"/>
    </row>
    <row r="8" spans="1:3" x14ac:dyDescent="0.2">
      <c r="A8" s="12" t="s">
        <v>23</v>
      </c>
      <c r="B8" s="18">
        <f>+B7+B6</f>
        <v>40000</v>
      </c>
      <c r="C8" s="18"/>
    </row>
    <row r="9" spans="1:3" x14ac:dyDescent="0.2">
      <c r="B9" s="18"/>
      <c r="C9" s="18"/>
    </row>
    <row r="10" spans="1:3" x14ac:dyDescent="0.2">
      <c r="A10" s="15" t="s">
        <v>15</v>
      </c>
      <c r="B10" s="18">
        <f>'2015 T-Accts'!K6</f>
        <v>13000</v>
      </c>
      <c r="C10" s="18"/>
    </row>
    <row r="11" spans="1:3" x14ac:dyDescent="0.2">
      <c r="A11" s="20" t="s">
        <v>24</v>
      </c>
      <c r="B11" s="18">
        <f>'2015 Income Statement'!B14</f>
        <v>2950</v>
      </c>
      <c r="C11" s="18"/>
    </row>
    <row r="12" spans="1:3" ht="15" x14ac:dyDescent="0.35">
      <c r="A12" s="20" t="s">
        <v>16</v>
      </c>
      <c r="B12" s="22">
        <v>0</v>
      </c>
      <c r="C12" s="18"/>
    </row>
    <row r="13" spans="1:3" x14ac:dyDescent="0.2">
      <c r="A13" s="12" t="s">
        <v>17</v>
      </c>
      <c r="B13" s="21">
        <f>B10+B11-B12</f>
        <v>15950</v>
      </c>
      <c r="C13" s="18"/>
    </row>
    <row r="14" spans="1:3" x14ac:dyDescent="0.2">
      <c r="B14" s="21"/>
      <c r="C14" s="18"/>
    </row>
    <row r="15" spans="1:3" ht="15" x14ac:dyDescent="0.35">
      <c r="A15" s="12" t="s">
        <v>19</v>
      </c>
      <c r="B15" s="17">
        <f>+B13+B8</f>
        <v>55950</v>
      </c>
      <c r="C15" s="18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6" sqref="B26"/>
    </sheetView>
  </sheetViews>
  <sheetFormatPr defaultRowHeight="12.75" x14ac:dyDescent="0.2"/>
  <cols>
    <col min="1" max="1" width="37.5703125" style="12" customWidth="1"/>
    <col min="2" max="2" width="11.28515625" style="12" bestFit="1" customWidth="1"/>
    <col min="3" max="16384" width="9.140625" style="12"/>
  </cols>
  <sheetData>
    <row r="1" spans="1:4" x14ac:dyDescent="0.2">
      <c r="A1" s="45" t="str">
        <f>+'2015 Income Statement'!A1</f>
        <v>Southside Tire Supply Company</v>
      </c>
      <c r="B1" s="45"/>
      <c r="C1" s="18"/>
    </row>
    <row r="2" spans="1:4" x14ac:dyDescent="0.2">
      <c r="A2" s="45" t="s">
        <v>11</v>
      </c>
      <c r="B2" s="45"/>
      <c r="C2" s="18"/>
    </row>
    <row r="3" spans="1:4" x14ac:dyDescent="0.2">
      <c r="A3" s="45" t="s">
        <v>30</v>
      </c>
      <c r="B3" s="45"/>
      <c r="C3" s="18"/>
    </row>
    <row r="4" spans="1:4" x14ac:dyDescent="0.2">
      <c r="A4" s="18"/>
      <c r="B4" s="18"/>
      <c r="C4" s="18"/>
    </row>
    <row r="5" spans="1:4" x14ac:dyDescent="0.2">
      <c r="A5" s="3" t="s">
        <v>36</v>
      </c>
      <c r="B5" s="18"/>
      <c r="C5" s="18"/>
    </row>
    <row r="6" spans="1:4" x14ac:dyDescent="0.2">
      <c r="A6" s="23" t="s">
        <v>0</v>
      </c>
      <c r="B6" s="19">
        <f>'2015 T-Accts'!B7</f>
        <v>58500</v>
      </c>
      <c r="C6" s="18"/>
    </row>
    <row r="7" spans="1:4" x14ac:dyDescent="0.2">
      <c r="A7" s="23" t="s">
        <v>18</v>
      </c>
      <c r="B7" s="18">
        <f>'2015 T-Accts'!B15</f>
        <v>44000</v>
      </c>
      <c r="C7" s="18"/>
    </row>
    <row r="8" spans="1:4" ht="15" x14ac:dyDescent="0.35">
      <c r="A8" s="23" t="s">
        <v>1</v>
      </c>
      <c r="B8" s="22">
        <f>'2015 T-Accts'!B22</f>
        <v>21000</v>
      </c>
      <c r="C8" s="18"/>
    </row>
    <row r="9" spans="1:4" ht="15" x14ac:dyDescent="0.35">
      <c r="A9" s="23"/>
      <c r="B9" s="22"/>
      <c r="C9" s="18"/>
      <c r="D9" s="24"/>
    </row>
    <row r="10" spans="1:4" ht="15" x14ac:dyDescent="0.35">
      <c r="A10" s="18" t="s">
        <v>12</v>
      </c>
      <c r="B10" s="26">
        <f>SUM(B6:B9)</f>
        <v>123500</v>
      </c>
      <c r="C10" s="18"/>
      <c r="D10" s="24"/>
    </row>
    <row r="11" spans="1:4" x14ac:dyDescent="0.2">
      <c r="A11" s="18"/>
      <c r="B11" s="18"/>
      <c r="C11" s="18"/>
    </row>
    <row r="12" spans="1:4" x14ac:dyDescent="0.2">
      <c r="A12" s="3" t="s">
        <v>37</v>
      </c>
      <c r="B12" s="18"/>
      <c r="C12" s="18"/>
    </row>
    <row r="13" spans="1:4" x14ac:dyDescent="0.2">
      <c r="A13" s="23" t="s">
        <v>4</v>
      </c>
      <c r="B13" s="19">
        <f>'2015 T-Accts'!G5</f>
        <v>36000</v>
      </c>
      <c r="C13" s="18"/>
    </row>
    <row r="14" spans="1:4" x14ac:dyDescent="0.2">
      <c r="A14" s="35" t="s">
        <v>31</v>
      </c>
      <c r="B14" s="18">
        <f>'2015 T-Accts'!G10</f>
        <v>750</v>
      </c>
      <c r="C14" s="18"/>
    </row>
    <row r="15" spans="1:4" x14ac:dyDescent="0.2">
      <c r="A15" s="35" t="s">
        <v>38</v>
      </c>
      <c r="B15" s="18">
        <f>'2015 T-Accts'!G16</f>
        <v>30000</v>
      </c>
      <c r="C15" s="18"/>
    </row>
    <row r="16" spans="1:4" ht="15" x14ac:dyDescent="0.35">
      <c r="A16" s="35" t="s">
        <v>33</v>
      </c>
      <c r="B16" s="36">
        <f>'2015 T-Accts'!G19</f>
        <v>800</v>
      </c>
      <c r="C16" s="18"/>
    </row>
    <row r="17" spans="1:3" x14ac:dyDescent="0.2">
      <c r="A17" s="23"/>
      <c r="B17" s="19"/>
      <c r="C17" s="18"/>
    </row>
    <row r="18" spans="1:3" x14ac:dyDescent="0.2">
      <c r="A18" s="37" t="s">
        <v>39</v>
      </c>
      <c r="B18" s="19">
        <f>SUM(B13:B17)</f>
        <v>67550</v>
      </c>
      <c r="C18" s="18"/>
    </row>
    <row r="19" spans="1:3" x14ac:dyDescent="0.2">
      <c r="A19" s="23"/>
      <c r="B19" s="19"/>
      <c r="C19" s="18"/>
    </row>
    <row r="20" spans="1:3" x14ac:dyDescent="0.2">
      <c r="A20" s="18" t="s">
        <v>25</v>
      </c>
      <c r="B20" s="18"/>
      <c r="C20" s="18"/>
    </row>
    <row r="21" spans="1:3" x14ac:dyDescent="0.2">
      <c r="A21" s="23" t="s">
        <v>13</v>
      </c>
      <c r="B21" s="18">
        <f>'2015 Equity'!B8</f>
        <v>40000</v>
      </c>
      <c r="C21" s="18"/>
    </row>
    <row r="22" spans="1:3" ht="15" x14ac:dyDescent="0.35">
      <c r="A22" s="23" t="s">
        <v>3</v>
      </c>
      <c r="B22" s="22">
        <f>'2015 Equity'!B13</f>
        <v>15950</v>
      </c>
      <c r="C22" s="25"/>
    </row>
    <row r="23" spans="1:3" ht="15" x14ac:dyDescent="0.35">
      <c r="A23" s="23"/>
      <c r="B23" s="22"/>
      <c r="C23" s="25"/>
    </row>
    <row r="24" spans="1:3" ht="15" x14ac:dyDescent="0.35">
      <c r="A24" s="18" t="s">
        <v>26</v>
      </c>
      <c r="B24" s="38">
        <f>+B18+B21+B22</f>
        <v>123500</v>
      </c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workbookViewId="0">
      <selection activeCell="H21" sqref="H21"/>
    </sheetView>
  </sheetViews>
  <sheetFormatPr defaultRowHeight="12.75" x14ac:dyDescent="0.2"/>
  <cols>
    <col min="1" max="1" width="9.140625" style="29"/>
    <col min="2" max="2" width="12.7109375" style="3" customWidth="1"/>
    <col min="3" max="3" width="11.42578125" style="3" customWidth="1"/>
    <col min="4" max="4" width="9.140625" style="3"/>
    <col min="5" max="5" width="9.140625" style="27"/>
    <col min="6" max="7" width="12.5703125" style="3" customWidth="1"/>
    <col min="8" max="8" width="9.140625" style="3"/>
    <col min="9" max="9" width="9.140625" style="27"/>
    <col min="10" max="10" width="10.42578125" style="3" customWidth="1"/>
    <col min="11" max="11" width="9.85546875" style="3" customWidth="1"/>
    <col min="12" max="16384" width="9.140625" style="1"/>
  </cols>
  <sheetData>
    <row r="2" spans="1:12" x14ac:dyDescent="0.2">
      <c r="B2" s="43" t="s">
        <v>0</v>
      </c>
      <c r="C2" s="43"/>
      <c r="F2" s="43" t="s">
        <v>4</v>
      </c>
      <c r="G2" s="43"/>
      <c r="J2" s="43" t="s">
        <v>2</v>
      </c>
      <c r="K2" s="43"/>
    </row>
    <row r="3" spans="1:12" x14ac:dyDescent="0.2">
      <c r="A3" s="29" t="s">
        <v>28</v>
      </c>
      <c r="B3" s="2">
        <f>+'2015 Balance Sheet'!B6</f>
        <v>58500</v>
      </c>
      <c r="C3" s="3">
        <v>31200</v>
      </c>
      <c r="D3" s="27" t="s">
        <v>48</v>
      </c>
      <c r="E3" s="28"/>
      <c r="F3" s="2"/>
      <c r="G3" s="3">
        <f>+'2015 Balance Sheet'!B13</f>
        <v>36000</v>
      </c>
      <c r="H3" s="3" t="s">
        <v>28</v>
      </c>
      <c r="J3" s="4"/>
      <c r="K3" s="5">
        <f>+'2015 Equity'!B8</f>
        <v>40000</v>
      </c>
      <c r="L3" s="1" t="s">
        <v>28</v>
      </c>
    </row>
    <row r="4" spans="1:12" x14ac:dyDescent="0.2">
      <c r="A4" s="30"/>
      <c r="B4" s="4"/>
      <c r="C4" s="9">
        <v>400</v>
      </c>
      <c r="D4" s="10" t="s">
        <v>47</v>
      </c>
      <c r="F4" s="6"/>
      <c r="G4" s="9"/>
      <c r="H4" s="10"/>
      <c r="J4" s="5"/>
      <c r="K4" s="5"/>
    </row>
    <row r="5" spans="1:12" x14ac:dyDescent="0.2">
      <c r="B5" s="2">
        <f>SUM(B3:B4)-SUM(C3:C4)</f>
        <v>26900</v>
      </c>
      <c r="F5" s="5"/>
      <c r="G5" s="8">
        <f>SUM(G3:G4)-SUM(F3:F4)</f>
        <v>36000</v>
      </c>
      <c r="J5" s="43" t="s">
        <v>3</v>
      </c>
      <c r="K5" s="43"/>
    </row>
    <row r="6" spans="1:12" x14ac:dyDescent="0.2">
      <c r="F6" s="5"/>
      <c r="G6" s="5"/>
      <c r="J6" s="4"/>
      <c r="K6" s="3">
        <f>+'2015 Equity'!B13</f>
        <v>15950</v>
      </c>
      <c r="L6" s="1" t="str">
        <f>+L3</f>
        <v>Beg Bal</v>
      </c>
    </row>
    <row r="7" spans="1:12" x14ac:dyDescent="0.2">
      <c r="F7" s="43" t="s">
        <v>31</v>
      </c>
      <c r="G7" s="43"/>
      <c r="J7" s="5"/>
      <c r="K7" s="5"/>
    </row>
    <row r="8" spans="1:12" x14ac:dyDescent="0.2">
      <c r="B8" s="43" t="s">
        <v>18</v>
      </c>
      <c r="C8" s="43"/>
      <c r="E8" s="27" t="s">
        <v>46</v>
      </c>
      <c r="F8" s="2">
        <v>400</v>
      </c>
      <c r="G8" s="3">
        <f>+'2015 Balance Sheet'!B14</f>
        <v>750</v>
      </c>
      <c r="H8" s="3" t="str">
        <f>+H3</f>
        <v>Beg Bal</v>
      </c>
      <c r="J8" s="43" t="s">
        <v>5</v>
      </c>
      <c r="K8" s="43"/>
    </row>
    <row r="9" spans="1:12" x14ac:dyDescent="0.2">
      <c r="A9" s="29" t="s">
        <v>28</v>
      </c>
      <c r="B9" s="2">
        <f>+'2015 Balance Sheet'!B7</f>
        <v>44000</v>
      </c>
      <c r="D9" s="10"/>
      <c r="F9" s="6"/>
      <c r="G9" s="9"/>
      <c r="J9" s="2"/>
      <c r="L9" s="11"/>
    </row>
    <row r="10" spans="1:12" x14ac:dyDescent="0.2">
      <c r="A10" s="30"/>
      <c r="B10" s="6"/>
      <c r="C10" s="9"/>
      <c r="D10" s="10"/>
      <c r="F10" s="5"/>
      <c r="G10" s="8">
        <f>SUM(G8:G9)-SUM(F8:F9)</f>
        <v>350</v>
      </c>
      <c r="J10" s="6"/>
      <c r="K10" s="9"/>
      <c r="L10" s="11"/>
    </row>
    <row r="11" spans="1:12" x14ac:dyDescent="0.2">
      <c r="B11" s="4">
        <f>SUM(B9:B10)-SUM(C9:C10)</f>
        <v>44000</v>
      </c>
      <c r="J11" s="4"/>
      <c r="K11" s="3">
        <f>K9+K10</f>
        <v>0</v>
      </c>
    </row>
    <row r="12" spans="1:12" x14ac:dyDescent="0.2">
      <c r="F12" s="5"/>
      <c r="G12" s="5"/>
      <c r="J12" s="5"/>
      <c r="K12" s="5"/>
    </row>
    <row r="13" spans="1:12" x14ac:dyDescent="0.2">
      <c r="F13" s="43" t="s">
        <v>32</v>
      </c>
      <c r="G13" s="43"/>
      <c r="J13" s="43" t="s">
        <v>6</v>
      </c>
      <c r="K13" s="43"/>
    </row>
    <row r="14" spans="1:12" x14ac:dyDescent="0.2">
      <c r="B14" s="5"/>
      <c r="E14" s="27" t="s">
        <v>48</v>
      </c>
      <c r="F14" s="2">
        <v>30000</v>
      </c>
      <c r="G14" s="3">
        <f>+'2015 Balance Sheet'!B15</f>
        <v>30000</v>
      </c>
      <c r="H14" s="3" t="str">
        <f>+H8</f>
        <v>Beg Bal</v>
      </c>
      <c r="I14" s="28"/>
      <c r="J14" s="2"/>
    </row>
    <row r="15" spans="1:12" x14ac:dyDescent="0.2">
      <c r="B15" s="43" t="s">
        <v>1</v>
      </c>
      <c r="C15" s="43"/>
      <c r="F15" s="6"/>
      <c r="G15" s="9"/>
      <c r="I15" s="28"/>
      <c r="J15" s="6"/>
      <c r="K15" s="7"/>
    </row>
    <row r="16" spans="1:12" x14ac:dyDescent="0.2">
      <c r="A16" s="29" t="s">
        <v>28</v>
      </c>
      <c r="B16" s="2">
        <f>+'2015 Balance Sheet'!B8</f>
        <v>21000</v>
      </c>
      <c r="D16" s="10"/>
      <c r="F16" s="5"/>
      <c r="G16" s="8">
        <f>+SUM(G14:G15)-SUM(F14:F15)</f>
        <v>0</v>
      </c>
      <c r="J16" s="2">
        <f>SUM(J14:J15)-SUM(K14:K15)</f>
        <v>0</v>
      </c>
      <c r="K16" s="5"/>
    </row>
    <row r="17" spans="1:11" x14ac:dyDescent="0.2">
      <c r="A17" s="30"/>
      <c r="B17" s="6"/>
      <c r="C17" s="7"/>
      <c r="D17" s="10"/>
      <c r="J17" s="5"/>
    </row>
    <row r="18" spans="1:11" x14ac:dyDescent="0.2">
      <c r="B18" s="2">
        <f>SUM(B16:B17)-SUM(C16:C17)</f>
        <v>21000</v>
      </c>
      <c r="C18" s="5"/>
      <c r="F18" s="43" t="s">
        <v>33</v>
      </c>
      <c r="G18" s="43"/>
      <c r="I18" s="28"/>
      <c r="J18" s="43" t="s">
        <v>34</v>
      </c>
      <c r="K18" s="43"/>
    </row>
    <row r="19" spans="1:11" x14ac:dyDescent="0.2">
      <c r="B19" s="5"/>
      <c r="C19" s="5"/>
      <c r="E19" s="27" t="s">
        <v>48</v>
      </c>
      <c r="F19" s="2">
        <v>1200</v>
      </c>
      <c r="G19" s="3">
        <f>+'2015 Balance Sheet'!B16</f>
        <v>800</v>
      </c>
      <c r="H19" s="3" t="str">
        <f>+H3</f>
        <v>Beg Bal</v>
      </c>
      <c r="I19" s="28"/>
      <c r="J19" s="2"/>
    </row>
    <row r="20" spans="1:11" x14ac:dyDescent="0.2">
      <c r="F20" s="32"/>
      <c r="G20" s="33">
        <v>400</v>
      </c>
      <c r="H20" s="3" t="s">
        <v>47</v>
      </c>
      <c r="J20" s="31"/>
      <c r="K20" s="31"/>
    </row>
    <row r="21" spans="1:11" x14ac:dyDescent="0.2">
      <c r="F21" s="4"/>
      <c r="G21" s="5">
        <f>+SUM(G19:G20)-SUM(F19:F20)</f>
        <v>0</v>
      </c>
      <c r="J21" s="31"/>
      <c r="K21" s="31"/>
    </row>
    <row r="22" spans="1:11" x14ac:dyDescent="0.2">
      <c r="F22" s="5"/>
      <c r="G22" s="5"/>
      <c r="J22" s="43" t="s">
        <v>20</v>
      </c>
      <c r="K22" s="43"/>
    </row>
    <row r="23" spans="1:11" x14ac:dyDescent="0.2">
      <c r="B23" s="1"/>
      <c r="C23" s="1"/>
      <c r="F23" s="5"/>
      <c r="G23" s="5"/>
      <c r="I23" s="28"/>
      <c r="J23" s="2"/>
    </row>
    <row r="24" spans="1:11" x14ac:dyDescent="0.2">
      <c r="F24" s="5"/>
      <c r="G24" s="5"/>
    </row>
    <row r="25" spans="1:11" x14ac:dyDescent="0.2">
      <c r="B25" s="5"/>
      <c r="C25" s="5"/>
      <c r="F25" s="5"/>
      <c r="G25" s="5"/>
      <c r="J25" s="43" t="s">
        <v>35</v>
      </c>
      <c r="K25" s="43"/>
    </row>
    <row r="26" spans="1:11" x14ac:dyDescent="0.2">
      <c r="F26" s="5"/>
      <c r="G26" s="5"/>
      <c r="I26" s="28"/>
      <c r="J26" s="2">
        <v>400</v>
      </c>
    </row>
    <row r="27" spans="1:11" x14ac:dyDescent="0.2">
      <c r="J27" s="1"/>
      <c r="K27" s="1"/>
    </row>
    <row r="28" spans="1:11" x14ac:dyDescent="0.2">
      <c r="J28" s="1"/>
      <c r="K28" s="1"/>
    </row>
    <row r="29" spans="1:11" x14ac:dyDescent="0.2">
      <c r="J29" s="1"/>
      <c r="K29" s="1"/>
    </row>
    <row r="30" spans="1:11" x14ac:dyDescent="0.2">
      <c r="J30" s="1"/>
      <c r="K30" s="1"/>
    </row>
    <row r="31" spans="1:11" x14ac:dyDescent="0.2">
      <c r="J31" s="1"/>
      <c r="K31" s="1"/>
    </row>
  </sheetData>
  <mergeCells count="14">
    <mergeCell ref="J25:K25"/>
    <mergeCell ref="F13:G13"/>
    <mergeCell ref="J13:K13"/>
    <mergeCell ref="B15:C15"/>
    <mergeCell ref="F18:G18"/>
    <mergeCell ref="J18:K18"/>
    <mergeCell ref="J22:K22"/>
    <mergeCell ref="B8:C8"/>
    <mergeCell ref="J8:K8"/>
    <mergeCell ref="B2:C2"/>
    <mergeCell ref="F2:G2"/>
    <mergeCell ref="J2:K2"/>
    <mergeCell ref="J5:K5"/>
    <mergeCell ref="F7:G7"/>
  </mergeCells>
  <pageMargins left="0.4" right="0.37" top="0.72" bottom="0.3" header="0.76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 T-Accts</vt:lpstr>
      <vt:lpstr>2015 Income Statement</vt:lpstr>
      <vt:lpstr>2015 Equity</vt:lpstr>
      <vt:lpstr>2015 Balance Sheet</vt:lpstr>
      <vt:lpstr>2016 T-Accts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Shifflett</dc:creator>
  <cp:lastModifiedBy>Desktop Services</cp:lastModifiedBy>
  <dcterms:created xsi:type="dcterms:W3CDTF">2006-02-21T15:59:15Z</dcterms:created>
  <dcterms:modified xsi:type="dcterms:W3CDTF">2017-11-08T20:14:07Z</dcterms:modified>
</cp:coreProperties>
</file>