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60" windowHeight="4605" activeTab="0"/>
  </bookViews>
  <sheets>
    <sheet name="Sheet1" sheetId="1" r:id="rId1"/>
    <sheet name="About" sheetId="2" r:id="rId2"/>
  </sheets>
  <definedNames>
    <definedName name="range">'Sheet1'!$A$3:$A$1004</definedName>
  </definedNames>
  <calcPr fullCalcOnLoad="1"/>
</workbook>
</file>

<file path=xl/sharedStrings.xml><?xml version="1.0" encoding="utf-8"?>
<sst xmlns="http://schemas.openxmlformats.org/spreadsheetml/2006/main" count="68" uniqueCount="65">
  <si>
    <t xml:space="preserve">P value of sample mean                       </t>
  </si>
  <si>
    <t xml:space="preserve">Conclusion:                            </t>
  </si>
  <si>
    <r>
      <t xml:space="preserve">level of significance, </t>
    </r>
    <r>
      <rPr>
        <b/>
        <sz val="10"/>
        <color indexed="8"/>
        <rFont val="Symbol"/>
        <family val="1"/>
      </rPr>
      <t>a</t>
    </r>
    <r>
      <rPr>
        <sz val="10"/>
        <color indexed="8"/>
        <rFont val="Symbol"/>
        <family val="1"/>
      </rPr>
      <t xml:space="preserve">               </t>
    </r>
  </si>
  <si>
    <r>
      <t xml:space="preserve">population </t>
    </r>
    <r>
      <rPr>
        <b/>
        <sz val="10"/>
        <color indexed="8"/>
        <rFont val="Symbol"/>
        <family val="1"/>
      </rPr>
      <t>s</t>
    </r>
    <r>
      <rPr>
        <sz val="10"/>
        <color indexed="8"/>
        <rFont val="Arial"/>
        <family val="2"/>
      </rPr>
      <t>, if known</t>
    </r>
  </si>
  <si>
    <t>null hypothesis</t>
  </si>
  <si>
    <r>
      <t xml:space="preserve">= (x-bar - </t>
    </r>
    <r>
      <rPr>
        <b/>
        <i/>
        <sz val="10"/>
        <rFont val="Symbol"/>
        <family val="1"/>
      </rPr>
      <t>m</t>
    </r>
    <r>
      <rPr>
        <i/>
        <sz val="10"/>
        <rFont val="Arial"/>
        <family val="2"/>
      </rPr>
      <t xml:space="preserve">)/std err             </t>
    </r>
  </si>
  <si>
    <t>Hypothesis Testing for One Mean</t>
  </si>
  <si>
    <t>Template by Scott Stevens</t>
  </si>
  <si>
    <t>Instructions</t>
  </si>
  <si>
    <t xml:space="preserve">1.  Enter the data.  </t>
  </si>
  <si>
    <t>a.  If you have a sample, enter the sample observations in the yellow cells in the first column of the spreadsheet.</t>
  </si>
  <si>
    <t>Results</t>
  </si>
  <si>
    <t>3.  The template evaluates the reasonableness of the assumption that the underlying sampling distribution is normal.</t>
  </si>
  <si>
    <t>Hypothesis Test for the Population Mean</t>
  </si>
  <si>
    <r>
      <t xml:space="preserve">1.  The template goes through the work of conducting the hypothesis test.  If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known, it uses the appropriate z distribution.</t>
    </r>
  </si>
  <si>
    <r>
      <t xml:space="preserve">     Words in </t>
    </r>
    <r>
      <rPr>
        <i/>
        <sz val="10"/>
        <rFont val="Arial"/>
        <family val="2"/>
      </rPr>
      <t>CAP ITALICS</t>
    </r>
    <r>
      <rPr>
        <sz val="10"/>
        <rFont val="Arial"/>
        <family val="0"/>
      </rPr>
      <t xml:space="preserve"> (except for</t>
    </r>
    <r>
      <rPr>
        <i/>
        <sz val="10"/>
        <rFont val="Arial"/>
        <family val="2"/>
      </rPr>
      <t xml:space="preserve"> MOE</t>
    </r>
    <r>
      <rPr>
        <sz val="10"/>
        <rFont val="Arial"/>
        <family val="0"/>
      </rPr>
      <t>) are entered into Excel exactly as typed.  Lower case words refer to quantities</t>
    </r>
  </si>
  <si>
    <r>
      <t xml:space="preserve">= </t>
    </r>
    <r>
      <rPr>
        <b/>
        <i/>
        <sz val="10"/>
        <rFont val="Symbol"/>
        <family val="1"/>
      </rPr>
      <t>m</t>
    </r>
    <r>
      <rPr>
        <i/>
        <sz val="10"/>
        <rFont val="Arial"/>
        <family val="2"/>
      </rPr>
      <t xml:space="preserve"> - MOE  (or infinity for </t>
    </r>
    <r>
      <rPr>
        <i/>
        <u val="single"/>
        <sz val="10"/>
        <rFont val="Arial"/>
        <family val="2"/>
      </rPr>
      <t>&lt;</t>
    </r>
    <r>
      <rPr>
        <i/>
        <sz val="10"/>
        <rFont val="Arial"/>
        <family val="2"/>
      </rPr>
      <t xml:space="preserve"> null hypothesis)                        </t>
    </r>
  </si>
  <si>
    <r>
      <t xml:space="preserve">= </t>
    </r>
    <r>
      <rPr>
        <b/>
        <i/>
        <sz val="10"/>
        <rFont val="Symbol"/>
        <family val="1"/>
      </rPr>
      <t>m</t>
    </r>
    <r>
      <rPr>
        <i/>
        <sz val="10"/>
        <rFont val="Arial"/>
        <family val="2"/>
      </rPr>
      <t xml:space="preserve"> + MOE (or infinity for </t>
    </r>
    <r>
      <rPr>
        <i/>
        <u val="single"/>
        <sz val="10"/>
        <rFont val="Arial"/>
        <family val="2"/>
      </rPr>
      <t>&gt;</t>
    </r>
    <r>
      <rPr>
        <i/>
        <sz val="10"/>
        <rFont val="Arial"/>
        <family val="2"/>
      </rPr>
      <t xml:space="preserve"> null hypothesis)                        </t>
    </r>
  </si>
  <si>
    <t>μ</t>
  </si>
  <si>
    <t>do not delete</t>
  </si>
  <si>
    <t>&lt;=</t>
  </si>
  <si>
    <t>=</t>
  </si>
  <si>
    <t>&gt;=</t>
  </si>
  <si>
    <t xml:space="preserve">margin of error  (MOE)                           </t>
  </si>
  <si>
    <t xml:space="preserve">lower limit for nonrejection region               </t>
  </si>
  <si>
    <t xml:space="preserve">upper limit for nonrejection region                </t>
  </si>
  <si>
    <t>one tail area</t>
  </si>
  <si>
    <t>z</t>
  </si>
  <si>
    <t>t</t>
  </si>
  <si>
    <t>nonrejectable?</t>
  </si>
  <si>
    <t>needed tail</t>
  </si>
  <si>
    <t>z*</t>
  </si>
  <si>
    <t>t*</t>
  </si>
  <si>
    <t xml:space="preserve">= ABS(std err x crit value)            </t>
  </si>
  <si>
    <t>Template copyright 2009 by Scott Stevens</t>
  </si>
  <si>
    <t>Check</t>
  </si>
  <si>
    <t>Raw Data</t>
  </si>
  <si>
    <t>b.  If you do not have the sample, but only the sample's statistics, be sure the first column is blank.  Enter</t>
  </si>
  <si>
    <t>2.  Select the appropriate parameters for the test.</t>
  </si>
  <si>
    <t>a.  In the appropriate yellow box, enter the hypothesized value of the population mean.</t>
  </si>
  <si>
    <t xml:space="preserve">     (The smaller the number used, the stronger the implication that follows from a rejected null hypothesis.)</t>
  </si>
  <si>
    <t>c.  Enter the desired level of significance.  Commonly used values are 0.01, 0.05, and 0.1.</t>
  </si>
  <si>
    <r>
      <t xml:space="preserve">b.  From the pull down menu, specify whether the test is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, = or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>.</t>
    </r>
  </si>
  <si>
    <t xml:space="preserve">    and sampling without replacement</t>
  </si>
  <si>
    <r>
      <t xml:space="preserve">a.  If you know </t>
    </r>
    <r>
      <rPr>
        <sz val="10"/>
        <rFont val="Calibri"/>
        <family val="2"/>
      </rPr>
      <t>σ</t>
    </r>
    <r>
      <rPr>
        <sz val="10"/>
        <rFont val="Arial"/>
        <family val="2"/>
      </rPr>
      <t>, enter it into the grey cell.  If you don't leave the cell blank.</t>
    </r>
  </si>
  <si>
    <t>3.  Enter the population parameters, if known.  (Usually, you WILL NOT know them.)</t>
  </si>
  <si>
    <t xml:space="preserve">     already computed.  The finite population multiplier is used if the sampling is with replacement and N is known.</t>
  </si>
  <si>
    <r>
      <t xml:space="preserve">population size,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, if known</t>
    </r>
  </si>
  <si>
    <t xml:space="preserve"> </t>
  </si>
  <si>
    <t>the sample mean, sample size, and sample standard deviation in the appropriate yellow boxes.</t>
  </si>
  <si>
    <t xml:space="preserve">b.  If you know the population size and are sampling with replacement, enter its size.  </t>
  </si>
  <si>
    <t xml:space="preserve">     If you don't know N, or if you are sampling with replacement, leave it blank.</t>
  </si>
  <si>
    <r>
      <t xml:space="preserve">     If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unknown, it uses the appropriate t distribution.  If N is known, the finite population modifer is used in the calculations.  </t>
    </r>
  </si>
  <si>
    <t xml:space="preserve">     Formulas used in the calculation are shown in the blue boxes.</t>
  </si>
  <si>
    <t>*    t* or z* has its sign changed for a lower tail test</t>
  </si>
  <si>
    <t>**  P value in the nonrejectable tail is 1- this formula</t>
  </si>
  <si>
    <t>Values above are correct, but formulas in blue need to be modified as listed below.</t>
  </si>
  <si>
    <t xml:space="preserve">2.  The template reports the information needed to conduct hypothesis tests in any of three ways:  </t>
  </si>
  <si>
    <t xml:space="preserve">     nonrejection region, critical value approach, and P-value.  The conclusion drawn from the hypothesis test is then given</t>
  </si>
  <si>
    <t xml:space="preserve">     as well as a check of the reasonableness of the assumptions that  the underlying sampling distributions are normal.  </t>
  </si>
  <si>
    <t xml:space="preserve">     The conclusion drawn from the hypothesis test, stated in terms of the nonrejection region.</t>
  </si>
  <si>
    <r>
      <t xml:space="preserve">mean of this sample, </t>
    </r>
    <r>
      <rPr>
        <b/>
        <sz val="10"/>
        <rFont val="Arial"/>
        <family val="2"/>
      </rPr>
      <t>x-bar</t>
    </r>
    <r>
      <rPr>
        <sz val="10"/>
        <rFont val="Arial"/>
        <family val="0"/>
      </rPr>
      <t xml:space="preserve">:              </t>
    </r>
  </si>
  <si>
    <r>
      <t xml:space="preserve">standard deviation of this sample,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>:</t>
    </r>
  </si>
  <si>
    <r>
      <t xml:space="preserve">sample size,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:                                    </t>
    </r>
  </si>
  <si>
    <t>Note:  Some calculations needed by Excel are hidding in column H.  Please do not delete that column.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</si>
</sst>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8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b/>
      <i/>
      <sz val="10"/>
      <name val="Symbol"/>
      <family val="1"/>
    </font>
    <font>
      <b/>
      <sz val="10"/>
      <color indexed="8"/>
      <name val="Symbol"/>
      <family val="1"/>
    </font>
    <font>
      <sz val="10"/>
      <color indexed="10"/>
      <name val="Arial"/>
      <family val="2"/>
    </font>
    <font>
      <i/>
      <u val="single"/>
      <sz val="10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2"/>
      <color indexed="13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2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11" fillId="3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34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 quotePrefix="1">
      <alignment/>
    </xf>
    <xf numFmtId="0" fontId="12" fillId="33" borderId="0" xfId="0" applyFont="1" applyFill="1" applyAlignment="1">
      <alignment/>
    </xf>
    <xf numFmtId="0" fontId="0" fillId="33" borderId="0" xfId="0" applyFill="1" applyAlignment="1" quotePrefix="1">
      <alignment/>
    </xf>
    <xf numFmtId="0" fontId="11" fillId="35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4" fillId="35" borderId="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34" borderId="0" xfId="0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Alignment="1">
      <alignment/>
    </xf>
    <xf numFmtId="0" fontId="0" fillId="33" borderId="0" xfId="0" applyFill="1" applyAlignment="1">
      <alignment horizontal="right"/>
    </xf>
    <xf numFmtId="0" fontId="1" fillId="0" borderId="0" xfId="0" applyFont="1" applyFill="1" applyAlignment="1" quotePrefix="1">
      <alignment horizontal="left"/>
    </xf>
    <xf numFmtId="0" fontId="1" fillId="36" borderId="0" xfId="0" applyFont="1" applyFill="1" applyAlignment="1" quotePrefix="1">
      <alignment horizontal="left"/>
    </xf>
    <xf numFmtId="0" fontId="1" fillId="36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 quotePrefix="1">
      <alignment/>
    </xf>
    <xf numFmtId="0" fontId="0" fillId="37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5" fillId="34" borderId="10" xfId="0" applyFont="1" applyFill="1" applyBorder="1" applyAlignment="1" applyProtection="1">
      <alignment horizontal="right" vertical="top" wrapText="1"/>
      <protection locked="0"/>
    </xf>
    <xf numFmtId="0" fontId="5" fillId="38" borderId="10" xfId="0" applyFont="1" applyFill="1" applyBorder="1" applyAlignment="1" applyProtection="1">
      <alignment horizontal="right" vertical="top" wrapText="1"/>
      <protection locked="0"/>
    </xf>
    <xf numFmtId="0" fontId="5" fillId="39" borderId="10" xfId="0" applyFont="1" applyFill="1" applyBorder="1" applyAlignment="1" applyProtection="1">
      <alignment horizontal="right" vertical="top"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top" wrapText="1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2" fontId="0" fillId="33" borderId="0" xfId="0" applyNumberForma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16" fontId="0" fillId="41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57" fillId="37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left" wrapText="1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darkUp"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140625" style="2" customWidth="1"/>
    <col min="2" max="2" width="4.140625" style="0" customWidth="1"/>
    <col min="3" max="3" width="31.57421875" style="0" customWidth="1"/>
    <col min="4" max="4" width="12.421875" style="0" bestFit="1" customWidth="1"/>
    <col min="5" max="5" width="9.7109375" style="0" customWidth="1"/>
    <col min="6" max="6" width="6.57421875" style="0" customWidth="1"/>
    <col min="7" max="7" width="22.00390625" style="0" customWidth="1"/>
    <col min="11" max="11" width="12.421875" style="0" hidden="1" customWidth="1"/>
  </cols>
  <sheetData>
    <row r="1" spans="1:7" ht="12.75">
      <c r="A1" s="54" t="s">
        <v>6</v>
      </c>
      <c r="B1" s="55"/>
      <c r="C1" s="55"/>
      <c r="D1" s="55"/>
      <c r="E1" s="55"/>
      <c r="F1" s="55"/>
      <c r="G1" s="55"/>
    </row>
    <row r="2" spans="1:11" s="2" customFormat="1" ht="12.75" customHeight="1">
      <c r="A2" s="30" t="s">
        <v>36</v>
      </c>
      <c r="C2" s="8" t="s">
        <v>4</v>
      </c>
      <c r="D2" s="20" t="s">
        <v>18</v>
      </c>
      <c r="E2" s="18"/>
      <c r="F2" s="23">
        <v>60</v>
      </c>
      <c r="G2" s="8"/>
      <c r="K2" s="21" t="s">
        <v>19</v>
      </c>
    </row>
    <row r="3" spans="1:11" s="2" customFormat="1" ht="12.75" customHeight="1">
      <c r="A3" s="10">
        <v>59</v>
      </c>
      <c r="C3" s="6" t="s">
        <v>2</v>
      </c>
      <c r="D3" s="34">
        <v>0.05</v>
      </c>
      <c r="E3" s="53"/>
      <c r="F3" s="53"/>
      <c r="G3" s="53"/>
      <c r="K3" s="21" t="s">
        <v>20</v>
      </c>
    </row>
    <row r="4" spans="1:11" s="2" customFormat="1" ht="12.75" customHeight="1">
      <c r="A4" s="10">
        <v>55</v>
      </c>
      <c r="C4" s="6" t="s">
        <v>3</v>
      </c>
      <c r="D4" s="35"/>
      <c r="E4" s="57" t="str">
        <f>IF(D4&gt;0,"←MUST BE BLANK IF SIGMA UNKNOWN!","                     sigma not known")</f>
        <v>                     sigma not known</v>
      </c>
      <c r="F4" s="57"/>
      <c r="G4" s="57"/>
      <c r="J4" s="11"/>
      <c r="K4" s="22" t="s">
        <v>21</v>
      </c>
    </row>
    <row r="5" spans="1:11" s="2" customFormat="1" ht="12.75" customHeight="1">
      <c r="A5" s="10">
        <v>56</v>
      </c>
      <c r="C5" s="32" t="s">
        <v>47</v>
      </c>
      <c r="D5" s="36"/>
      <c r="E5" s="58" t="str">
        <f>IF(D5&gt;0,"←MUST BE BLANK IF N UNKNOWN","Population size not known")</f>
        <v>Population size not known</v>
      </c>
      <c r="F5" s="58"/>
      <c r="G5" s="58"/>
      <c r="J5" s="11"/>
      <c r="K5" s="21" t="s">
        <v>22</v>
      </c>
    </row>
    <row r="6" spans="1:11" s="2" customFormat="1" ht="12.75" customHeight="1">
      <c r="A6" s="10">
        <v>59</v>
      </c>
      <c r="C6" s="32" t="s">
        <v>43</v>
      </c>
      <c r="E6" s="52">
        <f>IF(D5&gt;0,"or if sampling with replacement","")</f>
      </c>
      <c r="F6" s="52"/>
      <c r="G6" s="52"/>
      <c r="H6" s="25"/>
      <c r="I6" s="25"/>
      <c r="J6" s="11"/>
      <c r="K6" s="11">
        <v>3</v>
      </c>
    </row>
    <row r="7" spans="1:10" s="2" customFormat="1" ht="12.75" customHeight="1">
      <c r="A7" s="10">
        <v>56</v>
      </c>
      <c r="B7" s="47" t="str">
        <f>IF(COUNT(range)&gt;0,"←","")</f>
        <v>←</v>
      </c>
      <c r="C7" s="6" t="str">
        <f>IF(COUNT(range)&gt;0,"Since you provided raw data,","sample mean, x-bar")</f>
        <v>Since you provided raw data,</v>
      </c>
      <c r="D7" s="37"/>
      <c r="E7" s="46" t="str">
        <f>IF(COUNT(range)=0,"← Enter raw data (far left) or summary data","Delete raw data if you wish to enter")</f>
        <v>Delete raw data if you wish to enter</v>
      </c>
      <c r="F7" s="46"/>
      <c r="G7" s="46"/>
      <c r="H7" s="38"/>
      <c r="I7" s="38"/>
      <c r="J7" s="39"/>
    </row>
    <row r="8" spans="1:11" s="2" customFormat="1" ht="12.75" customHeight="1">
      <c r="A8" s="10">
        <v>63.5</v>
      </c>
      <c r="B8" s="48"/>
      <c r="C8" s="6" t="str">
        <f>IF(COUNT(range)&gt;0,"I'll use it to ","sample standard deviation, s")</f>
        <v>I'll use it to </v>
      </c>
      <c r="D8" s="37"/>
      <c r="E8" s="49" t="str">
        <f>IF(COUNT(range)&gt;0,"summary data","")</f>
        <v>summary data</v>
      </c>
      <c r="F8" s="49"/>
      <c r="G8" s="49"/>
      <c r="H8" s="38"/>
      <c r="I8" s="40"/>
      <c r="J8" s="39"/>
      <c r="K8" s="2" t="s">
        <v>26</v>
      </c>
    </row>
    <row r="9" spans="1:11" s="2" customFormat="1" ht="12.75" customHeight="1">
      <c r="A9" s="10">
        <v>55</v>
      </c>
      <c r="B9" s="48"/>
      <c r="C9" s="6" t="str">
        <f>IF(COUNT(range)&gt;0,"compute x-bar, s, and n.","sample size, n")</f>
        <v>compute x-bar, s, and n.</v>
      </c>
      <c r="D9" s="37"/>
      <c r="E9" s="53"/>
      <c r="F9" s="53"/>
      <c r="G9" s="53"/>
      <c r="H9" s="38"/>
      <c r="I9" s="40"/>
      <c r="J9" s="39"/>
      <c r="K9" s="2" t="s">
        <v>27</v>
      </c>
    </row>
    <row r="10" spans="1:11" ht="12.75">
      <c r="A10" s="10">
        <v>56</v>
      </c>
      <c r="C10" s="2"/>
      <c r="D10" s="2"/>
      <c r="E10" s="53"/>
      <c r="F10" s="53"/>
      <c r="G10" s="53"/>
      <c r="H10" s="19"/>
      <c r="I10" s="38"/>
      <c r="J10" s="39"/>
      <c r="K10" s="2">
        <f>NORMSDIST(-ABS(D19))</f>
        <v>2.8143389582812753E-08</v>
      </c>
    </row>
    <row r="11" spans="1:11" ht="12.75" customHeight="1">
      <c r="A11" s="10">
        <v>58</v>
      </c>
      <c r="C11" s="44" t="s">
        <v>61</v>
      </c>
      <c r="D11">
        <f>IF(COUNT(range)&gt;0,AVERAGE(range),D7)</f>
        <v>57.225</v>
      </c>
      <c r="E11" s="28" t="str">
        <f>IF(COUNT(range)&gt;0,"= AVERAGE(range)","")</f>
        <v>= AVERAGE(range)</v>
      </c>
      <c r="F11" s="28"/>
      <c r="G11" s="28"/>
      <c r="H11" s="19"/>
      <c r="I11" s="38"/>
      <c r="J11" s="39"/>
      <c r="K11" t="s">
        <v>28</v>
      </c>
    </row>
    <row r="12" spans="1:11" ht="12.75" customHeight="1">
      <c r="A12" s="10">
        <v>54</v>
      </c>
      <c r="C12" s="44" t="s">
        <v>62</v>
      </c>
      <c r="D12">
        <f>IF(COUNT(range)&gt;0,STDEV(range),D8)</f>
        <v>2.2853941270139004</v>
      </c>
      <c r="E12" s="28" t="str">
        <f>IF(COUNT(range)&gt;0,"= STDEV(range)","")</f>
        <v>= STDEV(range)</v>
      </c>
      <c r="F12" s="28"/>
      <c r="G12" s="28"/>
      <c r="H12" s="19"/>
      <c r="I12" s="19"/>
      <c r="J12" s="39"/>
      <c r="K12">
        <f>TDIST(ABS(D19),D13-1,1)</f>
        <v>1.5346541147672366E-05</v>
      </c>
    </row>
    <row r="13" spans="1:11" ht="12.75" customHeight="1">
      <c r="A13" s="10">
        <v>60</v>
      </c>
      <c r="C13" s="45" t="s">
        <v>63</v>
      </c>
      <c r="D13">
        <f>IF(COUNT(range)&gt;0,COUNT(range),D9)</f>
        <v>20</v>
      </c>
      <c r="E13" s="29" t="str">
        <f>IF(COUNT(range)&gt;0,"= COUNT(range)","")</f>
        <v>= COUNT(range)</v>
      </c>
      <c r="F13" s="29"/>
      <c r="G13" s="29"/>
      <c r="H13" s="19"/>
      <c r="I13" s="19"/>
      <c r="J13" s="39"/>
      <c r="K13" t="s">
        <v>29</v>
      </c>
    </row>
    <row r="14" spans="1:11" ht="12.75" customHeight="1">
      <c r="A14" s="10">
        <v>59</v>
      </c>
      <c r="C14" s="4" t="str">
        <f>IF(D4&gt;0,"critical z value, z*","critical t value, t*")</f>
        <v>critical t value, t*</v>
      </c>
      <c r="D14">
        <f>IF(D4=0,K21,K19)*IF(K6&lt;3,1,-1)</f>
        <v>-1.7291327924721895</v>
      </c>
      <c r="E14" s="28" t="str">
        <f>IF(D4&gt;0,"=-NORMSINV(alpha/(# of tails))*","=TINV(2 * alpha/# of tails, n-1)*")</f>
        <v>=TINV(2 * alpha/# of tails, n-1)*</v>
      </c>
      <c r="F14" s="28"/>
      <c r="G14" s="28"/>
      <c r="H14" s="19"/>
      <c r="I14" s="19"/>
      <c r="J14" s="39"/>
      <c r="K14">
        <f>IF((K6-2)*D19&gt;0,1,0)</f>
        <v>0</v>
      </c>
    </row>
    <row r="15" spans="1:12" ht="12.75" customHeight="1">
      <c r="A15" s="10">
        <v>59</v>
      </c>
      <c r="C15" s="4" t="str">
        <f>IF(D4&gt;0,"'standard error'","standard error")</f>
        <v>standard error</v>
      </c>
      <c r="D15">
        <f>IF(D5=0,IF(D4&gt;0,D4/SQRT(D13),D12/SQRT(D13)),IF(D4&gt;0,D4/SQRT(D13)*SQRT((D5-D13)/(D5-1)),D12/SQRT(D13)*SQRT((D5-D13)/(D5-1))))</f>
        <v>0.5110296623381869</v>
      </c>
      <c r="E15" s="28" t="str">
        <f>IF(D4&gt;0,"= sigma/SQRT(n)","= s/SQRT(n)")</f>
        <v>= s/SQRT(n)</v>
      </c>
      <c r="F15" s="28"/>
      <c r="G15" s="28"/>
      <c r="H15" s="38"/>
      <c r="I15" s="38"/>
      <c r="J15" s="39"/>
      <c r="K15" s="2" t="s">
        <v>30</v>
      </c>
      <c r="L15" s="2"/>
    </row>
    <row r="16" spans="1:12" ht="12.75" customHeight="1">
      <c r="A16" s="10">
        <v>56</v>
      </c>
      <c r="C16" s="4" t="s">
        <v>23</v>
      </c>
      <c r="D16">
        <f>ABS(D15*D14)</f>
        <v>0.8836381470749493</v>
      </c>
      <c r="E16" s="28" t="s">
        <v>33</v>
      </c>
      <c r="F16" s="28"/>
      <c r="G16" s="28"/>
      <c r="H16" s="38"/>
      <c r="I16" s="38"/>
      <c r="J16" s="39"/>
      <c r="K16" s="38">
        <f>IF(D4&gt;0,K10,K12)</f>
        <v>1.5346541147672366E-05</v>
      </c>
      <c r="L16" s="2"/>
    </row>
    <row r="17" spans="1:12" ht="12.75" customHeight="1">
      <c r="A17" s="10">
        <v>57</v>
      </c>
      <c r="C17" s="4" t="s">
        <v>24</v>
      </c>
      <c r="D17" s="26">
        <f>IF(K6=1,"-∞",F2-D16)</f>
        <v>59.11636185292505</v>
      </c>
      <c r="E17" s="28" t="s">
        <v>16</v>
      </c>
      <c r="F17" s="28"/>
      <c r="G17" s="28"/>
      <c r="H17" s="41" t="s">
        <v>48</v>
      </c>
      <c r="I17" s="41" t="s">
        <v>48</v>
      </c>
      <c r="J17" s="39"/>
      <c r="K17" s="2"/>
      <c r="L17" s="2"/>
    </row>
    <row r="18" spans="1:12" ht="12.75" customHeight="1">
      <c r="A18" s="10">
        <v>57</v>
      </c>
      <c r="C18" s="4" t="s">
        <v>25</v>
      </c>
      <c r="D18" s="26" t="str">
        <f>IF(K6=3,"∞",F2+D16)</f>
        <v>∞</v>
      </c>
      <c r="E18" s="28" t="s">
        <v>17</v>
      </c>
      <c r="F18" s="28"/>
      <c r="G18" s="28"/>
      <c r="H18" s="41" t="s">
        <v>48</v>
      </c>
      <c r="I18" s="41" t="s">
        <v>48</v>
      </c>
      <c r="J18" s="39"/>
      <c r="K18" s="2" t="s">
        <v>31</v>
      </c>
      <c r="L18" s="2"/>
    </row>
    <row r="19" spans="1:12" ht="12.75" customHeight="1">
      <c r="A19" s="10">
        <v>56</v>
      </c>
      <c r="C19" s="4" t="str">
        <f>IF(D4=0,"tsam, t score of sample mean","zsam, z score of sample mean")</f>
        <v>tsam, t score of sample mean</v>
      </c>
      <c r="D19">
        <f>(D11-F2)/D15</f>
        <v>-5.430213164737141</v>
      </c>
      <c r="E19" s="28" t="s">
        <v>5</v>
      </c>
      <c r="F19" s="28"/>
      <c r="G19" s="28"/>
      <c r="H19" s="38"/>
      <c r="I19" s="38"/>
      <c r="J19" s="39"/>
      <c r="K19" s="2">
        <f>IF(K6=2,-NORMSINV(D3/2),-NORMSINV(D3))</f>
        <v>1.6448536269514742</v>
      </c>
      <c r="L19" s="2"/>
    </row>
    <row r="20" spans="1:12" ht="12.75" customHeight="1">
      <c r="A20" s="10">
        <v>57</v>
      </c>
      <c r="C20" s="4" t="s">
        <v>0</v>
      </c>
      <c r="D20">
        <f>IF(K6=2,K16*2,IF(K14=0,K16,1-K16))</f>
        <v>1.5346541147672366E-05</v>
      </c>
      <c r="E20" s="28" t="str">
        <f>IF(D4=0,"= TDIST(ABS(tsam),n-1,# tails)","=NORMSDIST(-ABS(zsam) * (# of tails))")&amp;"**"</f>
        <v>= TDIST(ABS(tsam),n-1,# tails)**</v>
      </c>
      <c r="F20" s="28"/>
      <c r="G20" s="28"/>
      <c r="H20" s="38"/>
      <c r="I20" s="38"/>
      <c r="J20" s="39"/>
      <c r="K20" s="2" t="s">
        <v>32</v>
      </c>
      <c r="L20" s="2"/>
    </row>
    <row r="21" spans="1:12" ht="12.75">
      <c r="A21" s="10">
        <v>54</v>
      </c>
      <c r="C21" s="5" t="s">
        <v>1</v>
      </c>
      <c r="D21" s="51" t="str">
        <f>IF(D20&lt;D3,"Reject null hypothesis           ","Do not reject null hypothesis           ")</f>
        <v>Reject null hypothesis           </v>
      </c>
      <c r="E21" s="51"/>
      <c r="F21" s="51"/>
      <c r="G21" s="51"/>
      <c r="H21" s="38"/>
      <c r="I21" s="38"/>
      <c r="J21" s="39"/>
      <c r="K21" s="2">
        <f>IF(K6=2,TINV(D3,D13-1),TINV(2*D3,D13-1))</f>
        <v>1.7291327924721895</v>
      </c>
      <c r="L21" s="2"/>
    </row>
    <row r="22" spans="1:12" ht="12.75" customHeight="1">
      <c r="A22" s="10">
        <v>58</v>
      </c>
      <c r="C22" s="56" t="s">
        <v>35</v>
      </c>
      <c r="D22" s="56"/>
      <c r="E22" s="56"/>
      <c r="F22" s="56"/>
      <c r="G22" s="56"/>
      <c r="H22" s="38"/>
      <c r="I22" s="38"/>
      <c r="J22" s="39"/>
      <c r="K22" s="2"/>
      <c r="L22" s="2"/>
    </row>
    <row r="23" spans="1:12" ht="12.75">
      <c r="A23" s="10"/>
      <c r="C23" s="50" t="str">
        <f>IF(D13&lt;10,"Population must be normal--sample&lt;10",IF(D13&lt;20,"Population must be roughly normal--sample&lt;20",IF(D13&lt;30,"Population must be roughly symmetric--sample&lt;30",IF(D13&lt;100,"Population must be very roughly symmetric--sample &lt;100","Sample large enough to assure normal sampling distribution"))))</f>
        <v>Population must be roughly symmetric--sample&lt;30</v>
      </c>
      <c r="D23" s="50"/>
      <c r="E23" s="50"/>
      <c r="F23" s="50"/>
      <c r="G23" s="50"/>
      <c r="H23" s="38"/>
      <c r="I23" s="38"/>
      <c r="J23" s="39"/>
      <c r="K23" s="2"/>
      <c r="L23" s="2"/>
    </row>
    <row r="24" spans="1:12" ht="12.75">
      <c r="A24" s="10"/>
      <c r="C24" s="1"/>
      <c r="H24" s="2"/>
      <c r="I24" s="2"/>
      <c r="J24" s="24"/>
      <c r="K24" s="2"/>
      <c r="L24" s="27"/>
    </row>
    <row r="25" spans="1:12" ht="12.75">
      <c r="A25" s="10"/>
      <c r="C25" s="9" t="s">
        <v>34</v>
      </c>
      <c r="H25" s="2"/>
      <c r="I25" s="2"/>
      <c r="J25" s="2"/>
      <c r="K25" s="2"/>
      <c r="L25" s="2"/>
    </row>
    <row r="26" spans="1:12" ht="12.75">
      <c r="A26" s="10"/>
      <c r="J26" s="24"/>
      <c r="L26" s="24"/>
    </row>
    <row r="27" spans="1:12" ht="12.75">
      <c r="A27" s="10"/>
      <c r="C27" s="43" t="s">
        <v>56</v>
      </c>
      <c r="J27" s="2"/>
      <c r="K27" s="2"/>
      <c r="L27" s="2"/>
    </row>
    <row r="28" spans="1:3" ht="12.75">
      <c r="A28" s="10"/>
      <c r="C28" s="43" t="s">
        <v>54</v>
      </c>
    </row>
    <row r="29" spans="1:3" ht="12.75">
      <c r="A29" s="10"/>
      <c r="C29" s="43" t="s">
        <v>55</v>
      </c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</sheetData>
  <sheetProtection sheet="1"/>
  <mergeCells count="13">
    <mergeCell ref="A1:G1"/>
    <mergeCell ref="C22:G22"/>
    <mergeCell ref="E3:G3"/>
    <mergeCell ref="E4:G4"/>
    <mergeCell ref="E5:G5"/>
    <mergeCell ref="E7:G7"/>
    <mergeCell ref="B7:B9"/>
    <mergeCell ref="E8:G8"/>
    <mergeCell ref="C23:G23"/>
    <mergeCell ref="D21:G21"/>
    <mergeCell ref="E6:G6"/>
    <mergeCell ref="E9:G9"/>
    <mergeCell ref="E10:G10"/>
  </mergeCells>
  <conditionalFormatting sqref="D7:D9">
    <cfRule type="expression" priority="1" dxfId="0" stopIfTrue="1">
      <formula>COUNT(range)&gt;0</formula>
    </cfRule>
  </conditionalFormatting>
  <printOptions/>
  <pageMargins left="0.75" right="0.75" top="1" bottom="1" header="0.5" footer="0.5"/>
  <pageSetup horizontalDpi="300" verticalDpi="3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A35" sqref="A35"/>
    </sheetView>
  </sheetViews>
  <sheetFormatPr defaultColWidth="9.140625" defaultRowHeight="12.75"/>
  <sheetData>
    <row r="1" spans="1:5" ht="12.75">
      <c r="A1" s="12" t="s">
        <v>13</v>
      </c>
      <c r="B1" s="12"/>
      <c r="C1" s="12"/>
      <c r="D1" s="12"/>
      <c r="E1" s="13"/>
    </row>
    <row r="2" spans="1:5" ht="12.75">
      <c r="A2" s="12" t="s">
        <v>7</v>
      </c>
      <c r="B2" s="12"/>
      <c r="C2" s="12"/>
      <c r="D2" s="12"/>
      <c r="E2" s="13"/>
    </row>
    <row r="4" spans="1:12" ht="12.75">
      <c r="A4" s="14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7"/>
      <c r="B6" s="7" t="s">
        <v>10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7"/>
      <c r="B7" s="30" t="s">
        <v>37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7"/>
      <c r="B8" s="7"/>
      <c r="C8" s="30" t="s">
        <v>49</v>
      </c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30" t="s">
        <v>38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7"/>
      <c r="B11" s="30" t="s">
        <v>39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7"/>
      <c r="B12" s="30" t="s">
        <v>42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7"/>
      <c r="B13" s="30" t="s">
        <v>41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7"/>
      <c r="B14" s="30" t="s">
        <v>40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.75">
      <c r="A16" s="31" t="s">
        <v>45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30" t="s">
        <v>44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15"/>
      <c r="B18" s="30" t="s">
        <v>50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30" t="s">
        <v>51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1" spans="1:12" ht="12.75">
      <c r="A21" s="16" t="s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42" t="s">
        <v>52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42" t="s">
        <v>53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17" t="s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3" t="s">
        <v>46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59" t="s">
        <v>57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12.75">
      <c r="A29" s="42" t="s">
        <v>58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42" t="s">
        <v>59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3" t="s">
        <v>60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 t="s">
        <v>12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5" ht="12.75">
      <c r="A35" s="60" t="s">
        <v>64</v>
      </c>
    </row>
  </sheetData>
  <sheetProtection/>
  <mergeCells count="1">
    <mergeCell ref="A28:L2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Stevens</dc:creator>
  <cp:keywords/>
  <dc:description/>
  <cp:lastModifiedBy>Scott Stevens</cp:lastModifiedBy>
  <dcterms:created xsi:type="dcterms:W3CDTF">1999-08-01T00:51:56Z</dcterms:created>
  <dcterms:modified xsi:type="dcterms:W3CDTF">2009-11-19T02:33:09Z</dcterms:modified>
  <cp:category/>
  <cp:version/>
  <cp:contentType/>
  <cp:contentStatus/>
</cp:coreProperties>
</file>