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60" windowHeight="4605" activeTab="0"/>
  </bookViews>
  <sheets>
    <sheet name="Test" sheetId="1" r:id="rId1"/>
    <sheet name="About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<sst xmlns="http://schemas.openxmlformats.org/spreadsheetml/2006/main" count="51" uniqueCount="51">
  <si>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Conclusion:                            </t>
  </si>
  <si>
    <r>
      <t>lower limit of 1-</t>
    </r>
    <r>
      <rPr>
        <sz val="10"/>
        <rFont val="Symbol"/>
        <family val="1"/>
      </rPr>
      <t>a</t>
    </r>
    <r>
      <rPr>
        <sz val="10"/>
        <rFont val="Arial"/>
        <family val="2"/>
      </rPr>
      <t xml:space="preserve"> confidence interval:</t>
    </r>
  </si>
  <si>
    <r>
      <t>upper limit of 1-</t>
    </r>
    <r>
      <rPr>
        <sz val="10"/>
        <rFont val="Symbol"/>
        <family val="1"/>
      </rPr>
      <t>a</t>
    </r>
    <r>
      <rPr>
        <sz val="10"/>
        <rFont val="Arial"/>
        <family val="2"/>
      </rPr>
      <t xml:space="preserve"> confidence interval:</t>
    </r>
  </si>
  <si>
    <r>
      <t xml:space="preserve">level of significance, </t>
    </r>
    <r>
      <rPr>
        <sz val="10"/>
        <color indexed="8"/>
        <rFont val="Symbol"/>
        <family val="1"/>
      </rPr>
      <t xml:space="preserve">a:                            </t>
    </r>
  </si>
  <si>
    <t>null hypothesis:</t>
  </si>
  <si>
    <t xml:space="preserve">number of successes, sample 1:    </t>
  </si>
  <si>
    <t xml:space="preserve">number of successes, sample 2:    </t>
  </si>
  <si>
    <t>standard error under null hypothesis:</t>
  </si>
  <si>
    <t xml:space="preserve">P value of difference of sample proportions:                       </t>
  </si>
  <si>
    <t>Hypothesis Test:  Difference of two Proportions</t>
  </si>
  <si>
    <t>Info. for FIRST SAMPLE:  Enter numbers into any two of the three yellow cells below:</t>
  </si>
  <si>
    <t>Info. for SECOND SAMPLE:  Enter numbers into any two of the three yellow cells below:</t>
  </si>
  <si>
    <r>
      <t xml:space="preserve">Total number of proportions 
being compared, </t>
    </r>
    <r>
      <rPr>
        <b/>
        <sz val="10"/>
        <rFont val="Arial"/>
        <family val="2"/>
      </rPr>
      <t xml:space="preserve">c </t>
    </r>
    <r>
      <rPr>
        <i/>
        <sz val="10"/>
        <rFont val="Arial"/>
        <family val="2"/>
      </rPr>
      <t>(Default = 2)</t>
    </r>
  </si>
  <si>
    <t>Conclusion from CI:</t>
  </si>
  <si>
    <r>
      <t xml:space="preserve">hypothesized difference in proportion, </t>
    </r>
    <r>
      <rPr>
        <sz val="10"/>
        <rFont val="Symbol"/>
        <family val="1"/>
      </rP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- </t>
    </r>
    <r>
      <rPr>
        <sz val="10"/>
        <rFont val="Symbol"/>
        <family val="1"/>
      </rP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</si>
  <si>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r>
      <t xml:space="preserve">proportion success of sample 1, 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:              </t>
    </r>
  </si>
  <si>
    <r>
      <t xml:space="preserve">second sample size, </t>
    </r>
    <r>
      <rPr>
        <b/>
        <sz val="10"/>
        <rFont val="Arial"/>
        <family val="2"/>
      </rPr>
      <t>n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:                  </t>
    </r>
  </si>
  <si>
    <r>
      <t xml:space="preserve">proportion success of sample 2, 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:              </t>
    </r>
  </si>
  <si>
    <r>
      <t>=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 - p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                      </t>
    </r>
  </si>
  <si>
    <r>
      <t xml:space="preserve">estimated </t>
    </r>
    <r>
      <rPr>
        <sz val="10"/>
        <color indexed="8"/>
        <rFont val="Symbol"/>
        <family val="1"/>
      </rPr>
      <t>p</t>
    </r>
    <r>
      <rPr>
        <sz val="10"/>
        <color indexed="8"/>
        <rFont val="Arial"/>
        <family val="2"/>
      </rPr>
      <t xml:space="preserve"> (from pooling), </t>
    </r>
    <r>
      <rPr>
        <b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:                      </t>
    </r>
  </si>
  <si>
    <r>
      <t>=</t>
    </r>
    <r>
      <rPr>
        <b/>
        <i/>
        <sz val="10"/>
        <rFont val="Arial"/>
        <family val="2"/>
      </rPr>
      <t>(total successes in both)/(n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 + 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</si>
  <si>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>=(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 - p</t>
    </r>
    <r>
      <rPr>
        <b/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)</t>
    </r>
    <r>
      <rPr>
        <b/>
        <i/>
        <sz val="10"/>
        <rFont val="Arial"/>
        <family val="2"/>
      </rPr>
      <t>/</t>
    </r>
    <r>
      <rPr>
        <i/>
        <sz val="10"/>
        <rFont val="Arial"/>
        <family val="2"/>
      </rPr>
      <t>(</t>
    </r>
    <r>
      <rPr>
        <b/>
        <i/>
        <sz val="10"/>
        <rFont val="Arial"/>
        <family val="2"/>
      </rPr>
      <t>std err under null hyp</t>
    </r>
    <r>
      <rPr>
        <i/>
        <sz val="10"/>
        <rFont val="Arial"/>
        <family val="2"/>
      </rPr>
      <t>)</t>
    </r>
  </si>
  <si>
    <r>
      <t xml:space="preserve">Confidence interval for </t>
    </r>
    <r>
      <rPr>
        <i/>
        <sz val="10"/>
        <rFont val="Symbol"/>
        <family val="1"/>
      </rPr>
      <t>p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- </t>
    </r>
    <r>
      <rPr>
        <i/>
        <sz val="10"/>
        <rFont val="Symbol"/>
        <family val="1"/>
      </rPr>
      <t>p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
</t>
    </r>
    <r>
      <rPr>
        <i/>
        <sz val="10"/>
        <rFont val="Arial"/>
        <family val="2"/>
      </rPr>
      <t>(includes option for Marascuilo Procedure)</t>
    </r>
  </si>
  <si>
    <r>
      <t>=SQRT(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 * (1 - p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)/n</t>
    </r>
    <r>
      <rPr>
        <b/>
        <i/>
        <vertAlign val="subscript"/>
        <sz val="10"/>
        <rFont val="Arial"/>
        <family val="2"/>
      </rPr>
      <t xml:space="preserve">1 </t>
    </r>
    <r>
      <rPr>
        <b/>
        <i/>
        <sz val="10"/>
        <rFont val="Arial"/>
        <family val="2"/>
      </rPr>
      <t>+p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* (1- p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)/n</t>
    </r>
    <r>
      <rPr>
        <b/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)</t>
    </r>
  </si>
  <si>
    <r>
      <t>=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 - p</t>
    </r>
    <r>
      <rPr>
        <b/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 xml:space="preserve">MOE'               </t>
    </r>
  </si>
  <si>
    <r>
      <t>=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 - p</t>
    </r>
    <r>
      <rPr>
        <b/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+ </t>
    </r>
    <r>
      <rPr>
        <b/>
        <i/>
        <sz val="10"/>
        <rFont val="Arial"/>
        <family val="2"/>
      </rPr>
      <t xml:space="preserve">MOE'                </t>
    </r>
  </si>
  <si>
    <r>
      <t xml:space="preserve">first sample size, </t>
    </r>
    <r>
      <rPr>
        <b/>
        <sz val="10"/>
        <rFont val="Arial"/>
        <family val="2"/>
      </rPr>
      <t>n</t>
    </r>
    <r>
      <rPr>
        <b/>
        <vertAlign val="subscript"/>
        <sz val="10"/>
        <rFont val="Arial"/>
        <family val="2"/>
      </rPr>
      <t>1</t>
    </r>
    <r>
      <rPr>
        <sz val="10"/>
        <rFont val="Symbol"/>
        <family val="1"/>
      </rPr>
      <t xml:space="preserve">:                                    </t>
    </r>
  </si>
  <si>
    <r>
      <t>&lt;--This value is added to the π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side of the null</t>
    </r>
  </si>
  <si>
    <t>&lt;=</t>
  </si>
  <si>
    <t>=</t>
  </si>
  <si>
    <t>&gt;=</t>
  </si>
  <si>
    <t>do not delete</t>
  </si>
  <si>
    <t>π1</t>
  </si>
  <si>
    <r>
      <t xml:space="preserve">difference in sample proportions, 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p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</si>
  <si>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t>Check</t>
  </si>
  <si>
    <t>Copyright 2009 by Scott Stevens</t>
  </si>
  <si>
    <r>
      <t>=</t>
    </r>
    <r>
      <rPr>
        <i/>
        <sz val="10"/>
        <rFont val="Arial"/>
        <family val="2"/>
      </rPr>
      <t>NORMSINV</t>
    </r>
    <r>
      <rPr>
        <b/>
        <i/>
        <sz val="10"/>
        <rFont val="Arial"/>
        <family val="2"/>
      </rPr>
      <t xml:space="preserve">(1 - </t>
    </r>
    <r>
      <rPr>
        <b/>
        <i/>
        <sz val="10"/>
        <rFont val="Symbol"/>
        <family val="1"/>
      </rPr>
      <t>a</t>
    </r>
    <r>
      <rPr>
        <b/>
        <i/>
        <sz val="10"/>
        <rFont val="Arial"/>
        <family val="2"/>
      </rPr>
      <t xml:space="preserve">/#tails)*              </t>
    </r>
  </si>
  <si>
    <r>
      <t>=</t>
    </r>
    <r>
      <rPr>
        <i/>
        <sz val="10"/>
        <rFont val="Arial"/>
        <family val="2"/>
      </rPr>
      <t>ABS(</t>
    </r>
    <r>
      <rPr>
        <b/>
        <i/>
        <sz val="10"/>
        <rFont val="Arial"/>
        <family val="2"/>
      </rPr>
      <t>std err</t>
    </r>
    <r>
      <rPr>
        <i/>
        <sz val="10"/>
        <rFont val="Arial"/>
        <family val="2"/>
      </rPr>
      <t xml:space="preserve"> x </t>
    </r>
    <r>
      <rPr>
        <b/>
        <i/>
        <sz val="10"/>
        <rFont val="Arial"/>
        <family val="2"/>
      </rPr>
      <t xml:space="preserve">z*)                 </t>
    </r>
  </si>
  <si>
    <t xml:space="preserve">lower limit for nonrejection region:                   </t>
  </si>
  <si>
    <t xml:space="preserve">upper limit for nonrejection region:                            </t>
  </si>
  <si>
    <r>
      <t xml:space="preserve">= </t>
    </r>
    <r>
      <rPr>
        <b/>
        <i/>
        <sz val="10"/>
        <rFont val="Symbol"/>
        <family val="1"/>
      </rPr>
      <t>p</t>
    </r>
    <r>
      <rPr>
        <b/>
        <i/>
        <sz val="10"/>
        <rFont val="Arial"/>
        <family val="2"/>
      </rPr>
      <t xml:space="preserve">1 - </t>
    </r>
    <r>
      <rPr>
        <b/>
        <i/>
        <sz val="10"/>
        <rFont val="Symbol"/>
        <family val="1"/>
      </rPr>
      <t>p</t>
    </r>
    <r>
      <rPr>
        <b/>
        <i/>
        <sz val="10"/>
        <rFont val="Arial"/>
        <family val="2"/>
      </rPr>
      <t>2 - MOE</t>
    </r>
    <r>
      <rPr>
        <i/>
        <sz val="10"/>
        <rFont val="Arial"/>
        <family val="2"/>
      </rPr>
      <t xml:space="preserve">    </t>
    </r>
    <r>
      <rPr>
        <b/>
        <i/>
        <sz val="10"/>
        <rFont val="Arial"/>
        <family val="2"/>
      </rPr>
      <t xml:space="preserve">                    </t>
    </r>
  </si>
  <si>
    <r>
      <t xml:space="preserve">= </t>
    </r>
    <r>
      <rPr>
        <b/>
        <i/>
        <sz val="10"/>
        <rFont val="Symbol"/>
        <family val="1"/>
      </rPr>
      <t>p</t>
    </r>
    <r>
      <rPr>
        <b/>
        <i/>
        <sz val="10"/>
        <rFont val="Arial"/>
        <family val="2"/>
      </rPr>
      <t xml:space="preserve">1 - </t>
    </r>
    <r>
      <rPr>
        <b/>
        <i/>
        <sz val="10"/>
        <rFont val="Symbol"/>
        <family val="1"/>
      </rPr>
      <t>p</t>
    </r>
    <r>
      <rPr>
        <b/>
        <i/>
        <sz val="10"/>
        <rFont val="Arial"/>
        <family val="2"/>
      </rPr>
      <t>2 + MOE</t>
    </r>
    <r>
      <rPr>
        <b/>
        <i/>
        <sz val="10"/>
        <rFont val="Arial"/>
        <family val="2"/>
      </rPr>
      <t xml:space="preserve">                </t>
    </r>
  </si>
  <si>
    <r>
      <rPr>
        <b/>
        <sz val="10"/>
        <rFont val="Arial"/>
        <family val="2"/>
      </rPr>
      <t>z*</t>
    </r>
    <r>
      <rPr>
        <sz val="10"/>
        <rFont val="Arial"/>
        <family val="2"/>
      </rPr>
      <t>, critical z value for nonrejection</t>
    </r>
    <r>
      <rPr>
        <sz val="10"/>
        <rFont val="Arial"/>
        <family val="0"/>
      </rPr>
      <t xml:space="preserve">:                   </t>
    </r>
  </si>
  <si>
    <r>
      <t xml:space="preserve">margin of error for NRR, </t>
    </r>
    <r>
      <rPr>
        <b/>
        <sz val="10"/>
        <rFont val="Arial"/>
        <family val="2"/>
      </rPr>
      <t>MOE</t>
    </r>
    <r>
      <rPr>
        <sz val="10"/>
        <rFont val="Arial"/>
        <family val="0"/>
      </rPr>
      <t xml:space="preserve">:                           </t>
    </r>
  </si>
  <si>
    <r>
      <rPr>
        <b/>
        <sz val="10"/>
        <rFont val="Arial"/>
        <family val="2"/>
      </rPr>
      <t>z</t>
    </r>
    <r>
      <rPr>
        <b/>
        <vertAlign val="subscript"/>
        <sz val="10"/>
        <rFont val="Arial"/>
        <family val="2"/>
      </rPr>
      <t>sam</t>
    </r>
    <r>
      <rPr>
        <sz val="10"/>
        <rFont val="Arial"/>
        <family val="2"/>
      </rPr>
      <t xml:space="preserve">, z score of diff. of sample proportions:        </t>
    </r>
  </si>
  <si>
    <r>
      <t>=NORMSDIST(ABS(</t>
    </r>
    <r>
      <rPr>
        <b/>
        <i/>
        <sz val="10"/>
        <rFont val="Arial"/>
        <family val="2"/>
      </rPr>
      <t>sample diff z</t>
    </r>
    <r>
      <rPr>
        <i/>
        <sz val="10"/>
        <rFont val="Arial"/>
        <family val="2"/>
      </rPr>
      <t xml:space="preserve">)) * </t>
    </r>
    <r>
      <rPr>
        <b/>
        <i/>
        <sz val="10"/>
        <rFont val="Arial"/>
        <family val="2"/>
      </rPr>
      <t># tails**</t>
    </r>
  </si>
  <si>
    <t>*       For a lower tail test, the z* value is actually the negative of this.</t>
  </si>
  <si>
    <t>Values above are correct, but formulas in blue need to be modified as listed below.</t>
  </si>
  <si>
    <t>**      For a sample in the nonrejectable tail, the actual calculation is 1-(formula shown)</t>
  </si>
  <si>
    <r>
      <t>standard error for CI (</t>
    </r>
    <r>
      <rPr>
        <b/>
        <sz val="10"/>
        <rFont val="Symbol"/>
        <family val="1"/>
      </rP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  <r>
      <rPr>
        <b/>
        <sz val="10"/>
        <rFont val="Symbol"/>
        <family val="1"/>
      </rPr>
      <t>p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not assumed):                  </t>
    </r>
  </si>
  <si>
    <r>
      <t xml:space="preserve">margin of error for CI, </t>
    </r>
    <r>
      <rPr>
        <b/>
        <sz val="10"/>
        <rFont val="Arial"/>
        <family val="2"/>
      </rPr>
      <t>MOE'</t>
    </r>
    <r>
      <rPr>
        <sz val="10"/>
        <rFont val="Arial"/>
        <family val="0"/>
      </rPr>
      <t xml:space="preserve">:                             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</si>
</sst>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7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sz val="10"/>
      <name val="Symbol"/>
      <family val="1"/>
    </font>
    <font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Symbol"/>
      <family val="1"/>
    </font>
    <font>
      <i/>
      <sz val="10"/>
      <name val="Symbol"/>
      <family val="1"/>
    </font>
    <font>
      <i/>
      <vertAlign val="subscript"/>
      <sz val="10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5" fillId="0" borderId="0" xfId="0" applyFont="1" applyFill="1" applyBorder="1" applyAlignment="1" quotePrefix="1">
      <alignment horizontal="left" vertical="top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34" borderId="0" xfId="0" applyFill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/>
    </xf>
    <xf numFmtId="0" fontId="8" fillId="35" borderId="10" xfId="0" applyFont="1" applyFill="1" applyBorder="1" applyAlignment="1" quotePrefix="1">
      <alignment horizontal="left" vertical="top" wrapText="1"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36" borderId="0" xfId="0" applyFont="1" applyFill="1" applyBorder="1" applyAlignment="1" applyProtection="1">
      <alignment horizontal="right"/>
      <protection locked="0"/>
    </xf>
    <xf numFmtId="0" fontId="5" fillId="36" borderId="0" xfId="0" applyFont="1" applyFill="1" applyBorder="1" applyAlignment="1" applyProtection="1">
      <alignment horizontal="right" vertical="top" wrapText="1"/>
      <protection locked="0"/>
    </xf>
    <xf numFmtId="0" fontId="0" fillId="36" borderId="14" xfId="0" applyFill="1" applyBorder="1" applyAlignment="1" applyProtection="1">
      <alignment horizontal="right"/>
      <protection locked="0"/>
    </xf>
    <xf numFmtId="0" fontId="0" fillId="36" borderId="0" xfId="0" applyFill="1" applyBorder="1" applyAlignment="1" applyProtection="1">
      <alignment horizontal="right"/>
      <protection locked="0"/>
    </xf>
    <xf numFmtId="0" fontId="0" fillId="36" borderId="15" xfId="0" applyFill="1" applyBorder="1" applyAlignment="1" applyProtection="1">
      <alignment horizontal="right"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37" borderId="0" xfId="0" applyFont="1" applyFill="1" applyBorder="1" applyAlignment="1" quotePrefix="1">
      <alignment horizontal="left"/>
    </xf>
    <xf numFmtId="0" fontId="0" fillId="37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4" borderId="0" xfId="0" applyFill="1" applyBorder="1" applyAlignment="1">
      <alignment horizontal="left"/>
    </xf>
    <xf numFmtId="0" fontId="0" fillId="38" borderId="17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left"/>
    </xf>
    <xf numFmtId="0" fontId="8" fillId="35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8" fillId="35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>
      <alignment horizontal="left" vertic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8" xfId="0" applyFont="1" applyFill="1" applyBorder="1" applyAlignment="1" quotePrefix="1">
      <alignment horizontal="left"/>
    </xf>
    <xf numFmtId="0" fontId="1" fillId="34" borderId="19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 wrapText="1"/>
    </xf>
    <xf numFmtId="0" fontId="0" fillId="37" borderId="21" xfId="0" applyFont="1" applyFill="1" applyBorder="1" applyAlignment="1">
      <alignment horizontal="center" wrapText="1"/>
    </xf>
    <xf numFmtId="0" fontId="1" fillId="37" borderId="0" xfId="0" applyFont="1" applyFill="1" applyAlignment="1" quotePrefix="1">
      <alignment horizontal="left"/>
    </xf>
    <xf numFmtId="0" fontId="1" fillId="37" borderId="0" xfId="0" applyFont="1" applyFill="1" applyAlignment="1" quotePrefix="1">
      <alignment horizontal="left" wrapText="1"/>
    </xf>
    <xf numFmtId="0" fontId="0" fillId="0" borderId="0" xfId="0" applyFill="1" applyBorder="1" applyAlignment="1" quotePrefix="1">
      <alignment horizontal="center"/>
    </xf>
    <xf numFmtId="16" fontId="0" fillId="39" borderId="0" xfId="0" applyNumberFormat="1" applyFont="1" applyFill="1" applyBorder="1" applyAlignment="1">
      <alignment horizontal="center"/>
    </xf>
    <xf numFmtId="0" fontId="0" fillId="37" borderId="14" xfId="0" applyFont="1" applyFill="1" applyBorder="1" applyAlignment="1" quotePrefix="1">
      <alignment horizontal="left"/>
    </xf>
    <xf numFmtId="0" fontId="0" fillId="37" borderId="22" xfId="0" applyFont="1" applyFill="1" applyBorder="1" applyAlignment="1">
      <alignment horizontal="left"/>
    </xf>
    <xf numFmtId="0" fontId="2" fillId="37" borderId="0" xfId="0" applyFont="1" applyFill="1" applyAlignment="1" quotePrefix="1">
      <alignment horizontal="left"/>
    </xf>
    <xf numFmtId="0" fontId="1" fillId="37" borderId="14" xfId="0" applyFont="1" applyFill="1" applyBorder="1" applyAlignment="1" quotePrefix="1">
      <alignment horizontal="left"/>
    </xf>
    <xf numFmtId="0" fontId="2" fillId="37" borderId="0" xfId="0" applyFont="1" applyFill="1" applyAlignment="1" quotePrefix="1">
      <alignment horizontal="left" vertical="center" wrapText="1"/>
    </xf>
    <xf numFmtId="2" fontId="0" fillId="34" borderId="0" xfId="0" applyNumberFormat="1" applyFill="1" applyAlignment="1">
      <alignment horizontal="left"/>
    </xf>
    <xf numFmtId="0" fontId="5" fillId="40" borderId="19" xfId="0" applyFont="1" applyFill="1" applyBorder="1" applyAlignment="1">
      <alignment horizontal="left" vertical="top" wrapText="1"/>
    </xf>
    <xf numFmtId="0" fontId="5" fillId="40" borderId="20" xfId="0" applyFont="1" applyFill="1" applyBorder="1" applyAlignment="1">
      <alignment horizontal="left" vertical="top" wrapText="1"/>
    </xf>
    <xf numFmtId="0" fontId="5" fillId="40" borderId="21" xfId="0" applyFont="1" applyFill="1" applyBorder="1" applyAlignment="1">
      <alignment horizontal="left" vertical="top" wrapText="1"/>
    </xf>
    <xf numFmtId="0" fontId="1" fillId="34" borderId="19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left"/>
    </xf>
    <xf numFmtId="0" fontId="5" fillId="0" borderId="11" xfId="0" applyFont="1" applyFill="1" applyBorder="1" applyAlignment="1" quotePrefix="1">
      <alignment horizontal="left" vertical="top" wrapText="1"/>
    </xf>
    <xf numFmtId="0" fontId="5" fillId="0" borderId="22" xfId="0" applyFont="1" applyFill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590550</xdr:colOff>
      <xdr:row>33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050"/>
          <a:ext cx="8515350" cy="5438775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Hypothesis Test for Difference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Two Population Proportions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Template by Scott Stevens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Enter the data.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each of the two samples, enter two of these three pieces of data:  sample size, number of successes in sample,  and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fraction of successes in sample.  If you enter all three, the sample proportion will be computed from sample size and number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of successes, and the sample proportion you entered will be ignored.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Select the appropriate parameters for the test.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a.  In the top yellow box, enter the hypothesized value of the difference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population proportions.  This will usually be 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b.  From the pull down menu, specify whether the test is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= or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 Enter the desired level of significance.  Commonly used values are 0.01, 0.05, and 0.1.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(The smaller the number used, the stronger the implication that follows from a rejected null hypothesis.)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Results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The template goes through the work of conducting the hypothesis test.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Formulas used in the calculation are shown in the blue boxes.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Words in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 ITALICS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(except for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are entered into Excel exactly as typed.  Lower case words refer to quantities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already computed.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The template reports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information needed to conduct hypothesis tests in any of three ways:  nonrejection region, critical value approach,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and P-value.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conclusion drawn from the hypothesis test is then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given as well as a check of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reasonableness of the assumptions that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the underlying sampling distributions are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normal.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confidence interval for the difference of population proportions is also given.   The Marascuilo procedure is available.  As an example,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suppose you have success proportions for freshmen, sophomores, juniors and seniors.  There are six possible comparisons you could do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among these four groups, such as freshmen v. juniors.  You can build all six confidence intervals (like the interval for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fresh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jun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with 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combined confidence level of 1 -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That is, the procedure followed is likely to have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six confidence intervals being "correct", in the sense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of containing the true differenc ein the appropriate population proportions.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2.421875" style="0" customWidth="1"/>
    <col min="4" max="4" width="9.00390625" style="0" customWidth="1"/>
    <col min="5" max="5" width="32.421875" style="0" customWidth="1"/>
    <col min="8" max="8" width="9.140625" style="0" hidden="1" customWidth="1"/>
  </cols>
  <sheetData>
    <row r="1" spans="1:8" ht="12.75">
      <c r="A1" s="70" t="s">
        <v>9</v>
      </c>
      <c r="B1" s="53"/>
      <c r="C1" s="53"/>
      <c r="D1" s="53"/>
      <c r="E1" s="54"/>
      <c r="H1" s="6" t="s">
        <v>31</v>
      </c>
    </row>
    <row r="2" spans="1:8" ht="15.75">
      <c r="A2" s="15" t="s">
        <v>14</v>
      </c>
      <c r="B2" s="20">
        <v>0</v>
      </c>
      <c r="D2" s="71" t="s">
        <v>27</v>
      </c>
      <c r="E2" s="62"/>
      <c r="H2" s="6" t="s">
        <v>28</v>
      </c>
    </row>
    <row r="3" spans="1:8" s="2" customFormat="1" ht="12.75">
      <c r="A3" s="11" t="s">
        <v>4</v>
      </c>
      <c r="B3" s="44" t="s">
        <v>32</v>
      </c>
      <c r="C3" s="12"/>
      <c r="E3" s="41" t="str">
        <f>"π2"&amp;IF(B2=0,"",IF(B2&gt;0," + "&amp;B2," - "&amp;ABS(B2)))</f>
        <v>π2</v>
      </c>
      <c r="H3" s="43" t="s">
        <v>29</v>
      </c>
    </row>
    <row r="4" spans="1:8" s="2" customFormat="1" ht="12.75" customHeight="1">
      <c r="A4" s="10" t="s">
        <v>3</v>
      </c>
      <c r="B4" s="21">
        <v>0.05</v>
      </c>
      <c r="C4" s="5"/>
      <c r="D4" s="72"/>
      <c r="E4" s="73"/>
      <c r="H4" s="42" t="s">
        <v>30</v>
      </c>
    </row>
    <row r="5" spans="1:8" s="2" customFormat="1" ht="12.75" customHeight="1">
      <c r="A5" s="67" t="s">
        <v>10</v>
      </c>
      <c r="B5" s="68"/>
      <c r="C5" s="68"/>
      <c r="D5" s="68"/>
      <c r="E5" s="69"/>
      <c r="H5" s="46">
        <v>1</v>
      </c>
    </row>
    <row r="6" spans="1:5" ht="14.25">
      <c r="A6" s="40" t="s">
        <v>26</v>
      </c>
      <c r="B6" s="22">
        <v>20</v>
      </c>
      <c r="C6" s="28">
        <f>IF(B6&gt;0,B6,B7/B8)</f>
        <v>20</v>
      </c>
      <c r="D6" s="61">
        <f>IF(B6*B7*B8&gt;0,IF((B6*B8)&lt;&gt;B7,"Computing and using a more accurate p1",""),IF(B7*B8&gt;0,"Using first sample size = "&amp;B7/B8,""))</f>
      </c>
      <c r="E6" s="62"/>
    </row>
    <row r="7" spans="1:5" ht="12.75">
      <c r="A7" s="17" t="s">
        <v>5</v>
      </c>
      <c r="B7" s="23">
        <v>12</v>
      </c>
      <c r="C7" s="29">
        <f>IF(B7&gt;0,B7,B6*B8)</f>
        <v>12</v>
      </c>
      <c r="D7" s="32">
        <f>IF(B6*B7*B8&gt;0,IF((B6*B8)&lt;&gt;B7,"from your values for n1 and # of successes.",""),IF(B7=0,"Using # successes, sample 1 = "&amp;B6*B8,""))</f>
      </c>
      <c r="E7" s="33"/>
    </row>
    <row r="8" spans="1:5" ht="14.25">
      <c r="A8" s="18" t="s">
        <v>15</v>
      </c>
      <c r="B8" s="24"/>
      <c r="C8" s="30">
        <f>IF(AND(B7&gt;0,B6&gt;0),B7/B6,B8)</f>
        <v>0.6</v>
      </c>
      <c r="D8" s="50" t="str">
        <f>IF(B7*B6&gt;0,"Using p1  = "&amp;B7/B6,"")</f>
        <v>Using p1  = 0.6</v>
      </c>
      <c r="E8" s="51"/>
    </row>
    <row r="9" spans="1:5" s="2" customFormat="1" ht="12.75" customHeight="1">
      <c r="A9" s="67" t="s">
        <v>11</v>
      </c>
      <c r="B9" s="68"/>
      <c r="C9" s="68"/>
      <c r="D9" s="68"/>
      <c r="E9" s="69"/>
    </row>
    <row r="10" spans="1:5" ht="14.25">
      <c r="A10" s="16" t="s">
        <v>16</v>
      </c>
      <c r="B10" s="25">
        <v>50</v>
      </c>
      <c r="C10" s="28">
        <f>IF(B10&gt;0,B10,B11/B12)</f>
        <v>50</v>
      </c>
      <c r="D10" s="61">
        <f>IF(B10*B11*B12&gt;0,IF((B10*B12)&lt;&gt;B11,"Computing and using a more accurate p2",""),IF(B11*B12&gt;0,"Using second sample size = "&amp;B11/B12,""))</f>
      </c>
      <c r="E10" s="62"/>
    </row>
    <row r="11" spans="1:5" ht="12.75">
      <c r="A11" s="17" t="s">
        <v>6</v>
      </c>
      <c r="B11" s="26"/>
      <c r="C11" s="29">
        <f>IF(B11&gt;0,B11,B10*B12)</f>
        <v>25</v>
      </c>
      <c r="D11" s="32" t="str">
        <f>IF(B10*B11*B12&gt;0,IF((B10*B12)&lt;&gt;B11,"from your values for n2 and # of successes.",""),IF(B11=0,"Using # successes, sample 2 = "&amp;B10*B12,""))</f>
        <v>Using # successes, sample 2 = 25</v>
      </c>
      <c r="E11" s="33"/>
    </row>
    <row r="12" spans="1:5" ht="14.25">
      <c r="A12" s="18" t="s">
        <v>17</v>
      </c>
      <c r="B12" s="27">
        <v>0.5</v>
      </c>
      <c r="C12" s="30">
        <f>IF(AND(B11&gt;0,B10&gt;0),B11/B10,B12)</f>
        <v>0.5</v>
      </c>
      <c r="D12" s="50">
        <f>IF(B11*B10&gt;0,"Using p2  = "&amp;B11/B10,"")</f>
      </c>
      <c r="E12" s="51"/>
    </row>
    <row r="14" spans="1:7" ht="12.75" customHeight="1">
      <c r="A14" s="45" t="s">
        <v>33</v>
      </c>
      <c r="B14">
        <f>C8-C12</f>
        <v>0.09999999999999998</v>
      </c>
      <c r="C14" s="3"/>
      <c r="D14" s="64" t="s">
        <v>18</v>
      </c>
      <c r="E14" s="64"/>
      <c r="G14" s="13"/>
    </row>
    <row r="15" spans="1:5" ht="12.75" customHeight="1">
      <c r="A15" s="10" t="s">
        <v>19</v>
      </c>
      <c r="B15" s="1">
        <f>IF(B2=0,(C8*C6+C12*C10)/(C6+C10),"N/A")</f>
        <v>0.5285714285714286</v>
      </c>
      <c r="C15" s="3"/>
      <c r="D15" s="57" t="s">
        <v>20</v>
      </c>
      <c r="E15" s="57"/>
    </row>
    <row r="16" spans="1:5" ht="12.75">
      <c r="A16" s="37" t="s">
        <v>7</v>
      </c>
      <c r="B16" s="36">
        <f>IF(B2=0,SQRT(B15*(1-B15)*(1/C6+1/C10)),SQRT((C8*(1-C8)/C6)+(C12*(1-C12)/C10)))</f>
        <v>0.13207140925596708</v>
      </c>
      <c r="C16" s="3"/>
      <c r="D16" s="65" t="str">
        <f>IF(B2=0,"=SQRT(p*(1-p)*(1/n1+ 1/n2)","=SQRT(p1*(1-p1)/n1 + p2*(1-p2)/n2)")</f>
        <v>=SQRT(p*(1-p)*(1/n1+ 1/n2)</v>
      </c>
      <c r="E16" s="65"/>
    </row>
    <row r="17" spans="1:6" ht="12.75" customHeight="1">
      <c r="A17" s="45" t="s">
        <v>42</v>
      </c>
      <c r="B17" s="6">
        <f>IF(H5=3,NORMSINV(B4),IF(H5=1,-NORMSINV(B4),-NORMSINV(B4/2)))</f>
        <v>1.6448536269514742</v>
      </c>
      <c r="C17" s="3"/>
      <c r="D17" s="63" t="s">
        <v>36</v>
      </c>
      <c r="E17" s="63"/>
      <c r="F17" s="4"/>
    </row>
    <row r="18" spans="1:5" ht="12.75" customHeight="1">
      <c r="A18" s="45" t="s">
        <v>43</v>
      </c>
      <c r="B18">
        <f>ABS(B17*B16)</f>
        <v>0.21723813653126994</v>
      </c>
      <c r="C18" s="3"/>
      <c r="D18" s="63" t="s">
        <v>37</v>
      </c>
      <c r="E18" s="57"/>
    </row>
    <row r="19" spans="1:5" ht="12.75" customHeight="1">
      <c r="A19" s="45" t="s">
        <v>38</v>
      </c>
      <c r="B19" s="48" t="str">
        <f>IF(H5=1,"-∞",B2-B18)</f>
        <v>-∞</v>
      </c>
      <c r="C19" s="3"/>
      <c r="D19" s="57" t="s">
        <v>40</v>
      </c>
      <c r="E19" s="57"/>
    </row>
    <row r="20" spans="1:5" ht="12.75" customHeight="1">
      <c r="A20" s="45" t="s">
        <v>39</v>
      </c>
      <c r="B20" s="48">
        <f>IF(H5=3,"∞",B2+B18)</f>
        <v>0.21723813653126994</v>
      </c>
      <c r="C20" s="3"/>
      <c r="D20" s="57" t="s">
        <v>41</v>
      </c>
      <c r="E20" s="57"/>
    </row>
    <row r="21" spans="1:5" ht="12.75" customHeight="1">
      <c r="A21" s="45" t="s">
        <v>44</v>
      </c>
      <c r="B21">
        <f>(B14-B2)/B16</f>
        <v>0.7571661464306053</v>
      </c>
      <c r="C21" s="3"/>
      <c r="D21" s="57" t="s">
        <v>21</v>
      </c>
      <c r="E21" s="57"/>
    </row>
    <row r="22" spans="1:6" ht="12.75" customHeight="1">
      <c r="A22" s="8" t="s">
        <v>8</v>
      </c>
      <c r="B22">
        <f>IF(H5=3,NORMSDIST(B21),IF(H5=2,NORMSDIST(-ABS(B21))*2,1-NORMSDIST(B21)))</f>
        <v>0.22447516465290018</v>
      </c>
      <c r="C22" s="3"/>
      <c r="D22" s="57" t="s">
        <v>45</v>
      </c>
      <c r="E22" s="57"/>
      <c r="F22" s="4"/>
    </row>
    <row r="23" spans="1:5" ht="12.75" customHeight="1">
      <c r="A23" s="9" t="s">
        <v>0</v>
      </c>
      <c r="B23" s="66" t="str">
        <f>IF(B22&lt;B4,"Reject null hypothesis           ","Don't reject null hypothesis           ")</f>
        <v>Don't reject null hypothesis           </v>
      </c>
      <c r="C23" s="66"/>
      <c r="D23" s="66"/>
      <c r="E23" s="66"/>
    </row>
    <row r="24" spans="1:5" ht="12.75">
      <c r="A24" s="60" t="s">
        <v>34</v>
      </c>
      <c r="B24" s="60"/>
      <c r="C24" s="60"/>
      <c r="D24" s="60"/>
      <c r="E24" s="60"/>
    </row>
    <row r="25" spans="1:5" ht="12.75" customHeight="1">
      <c r="A25" s="59" t="str">
        <f>IF(AND(C8*C6&gt;=5,(1-C8)*C6&gt;=5,C12*C10&gt;=5,C10*(1-C12)&gt;=5),"At least 5 successes and 5 failures in each sample--normality assumption reasonable.","Less than 5 successes or 5 failures in one of the samples.  Test results questionable.")</f>
        <v>At least 5 successes and 5 failures in each sample--normality assumption reasonable.</v>
      </c>
      <c r="B25" s="59"/>
      <c r="C25" s="59"/>
      <c r="D25" s="59"/>
      <c r="E25" s="59"/>
    </row>
    <row r="26" spans="1:5" ht="12.75" customHeight="1">
      <c r="A26" s="31"/>
      <c r="B26" s="31"/>
      <c r="C26" s="31"/>
      <c r="D26" s="31"/>
      <c r="E26" s="31"/>
    </row>
    <row r="27" spans="1:8" ht="24.75" customHeight="1">
      <c r="A27" s="52" t="s">
        <v>22</v>
      </c>
      <c r="B27" s="53"/>
      <c r="C27" s="53"/>
      <c r="D27" s="53"/>
      <c r="E27" s="54"/>
      <c r="H27" s="8"/>
    </row>
    <row r="28" spans="1:5" ht="24.75" customHeight="1">
      <c r="A28" s="34" t="s">
        <v>12</v>
      </c>
      <c r="B28" s="39">
        <v>2</v>
      </c>
      <c r="C28" s="14"/>
      <c r="D28" s="55" t="str">
        <f>IF(B28&gt;2,"Using Marascuilo procedure for one of "&amp;COMBIN(B28,2)&amp;" comparisons.","Assuming you are comparing only this one pair of proportions.")</f>
        <v>Assuming you are comparing only this one pair of proportions.</v>
      </c>
      <c r="E28" s="56"/>
    </row>
    <row r="29" spans="1:5" ht="25.5" customHeight="1">
      <c r="A29" s="47" t="s">
        <v>49</v>
      </c>
      <c r="B29" s="35">
        <f>SQRT(C8*(1-C8)/C6+C12*(1-C12)/C10)</f>
        <v>0.130384048104053</v>
      </c>
      <c r="C29" s="3"/>
      <c r="D29" s="58" t="s">
        <v>23</v>
      </c>
      <c r="E29" s="58"/>
    </row>
    <row r="30" spans="1:5" ht="12.75">
      <c r="A30" s="45" t="s">
        <v>50</v>
      </c>
      <c r="B30" s="2">
        <f>IF(B28&lt;=2,B29*NORMSINV(1-B4/2),B29*SQRT(CHIINV(B4,B28-1)))</f>
        <v>0.2555480384424818</v>
      </c>
      <c r="C30" s="3"/>
      <c r="D30" s="58" t="str">
        <f>IF(B28&lt;=2,"= NORMSINV(1 - alpha/2) * (std.err. for CI)","=SQRT(CHIINV(alpha,c-1))* (std.err. for CI)")</f>
        <v>= NORMSINV(1 - alpha/2) * (std.err. for CI)</v>
      </c>
      <c r="E30" s="58"/>
    </row>
    <row r="31" spans="1:5" ht="14.25">
      <c r="A31" s="8" t="s">
        <v>1</v>
      </c>
      <c r="B31" s="7">
        <f>B14-B30</f>
        <v>-0.15554803844248183</v>
      </c>
      <c r="C31" s="3"/>
      <c r="D31" s="57" t="s">
        <v>24</v>
      </c>
      <c r="E31" s="57"/>
    </row>
    <row r="32" spans="1:5" ht="14.25">
      <c r="A32" s="8" t="s">
        <v>2</v>
      </c>
      <c r="B32" s="7">
        <f>B14+B30</f>
        <v>0.3555480384424818</v>
      </c>
      <c r="C32" s="3"/>
      <c r="D32" s="57" t="s">
        <v>25</v>
      </c>
      <c r="E32" s="57"/>
    </row>
    <row r="33" spans="1:5" ht="12.75">
      <c r="A33" s="38" t="s">
        <v>13</v>
      </c>
      <c r="B33" s="49" t="str">
        <f>IF(AND(B31&lt;=0,B32&gt;=0),"0 in CI--don't reject hypoth. of equal pop. proportions.","0 not in CI--reject hypoth. of equal pop. proportions.")</f>
        <v>0 in CI--don't reject hypoth. of equal pop. proportions.</v>
      </c>
      <c r="C33" s="49"/>
      <c r="D33" s="49"/>
      <c r="E33" s="49"/>
    </row>
    <row r="35" ht="12.75">
      <c r="A35" s="19" t="s">
        <v>35</v>
      </c>
    </row>
    <row r="36" ht="12.75">
      <c r="A36" s="19"/>
    </row>
    <row r="37" ht="12.75">
      <c r="A37" s="45" t="s">
        <v>47</v>
      </c>
    </row>
    <row r="38" ht="12.75">
      <c r="A38" s="6" t="s">
        <v>46</v>
      </c>
    </row>
    <row r="39" ht="12.75">
      <c r="A39" s="6" t="s">
        <v>48</v>
      </c>
    </row>
  </sheetData>
  <sheetProtection sheet="1"/>
  <mergeCells count="28">
    <mergeCell ref="A5:E5"/>
    <mergeCell ref="A9:E9"/>
    <mergeCell ref="A1:E1"/>
    <mergeCell ref="D2:E2"/>
    <mergeCell ref="D4:E4"/>
    <mergeCell ref="D6:E6"/>
    <mergeCell ref="D18:E18"/>
    <mergeCell ref="D19:E19"/>
    <mergeCell ref="D20:E20"/>
    <mergeCell ref="B23:E23"/>
    <mergeCell ref="D22:E22"/>
    <mergeCell ref="D21:E21"/>
    <mergeCell ref="D10:E10"/>
    <mergeCell ref="D8:E8"/>
    <mergeCell ref="D17:E17"/>
    <mergeCell ref="D15:E15"/>
    <mergeCell ref="D14:E14"/>
    <mergeCell ref="D16:E16"/>
    <mergeCell ref="B33:E33"/>
    <mergeCell ref="D12:E12"/>
    <mergeCell ref="A27:E27"/>
    <mergeCell ref="D28:E28"/>
    <mergeCell ref="D31:E31"/>
    <mergeCell ref="D32:E32"/>
    <mergeCell ref="D29:E29"/>
    <mergeCell ref="D30:E30"/>
    <mergeCell ref="A25:E25"/>
    <mergeCell ref="A24:E24"/>
  </mergeCells>
  <printOptions/>
  <pageMargins left="0.75" right="0.75" top="1" bottom="1" header="0.5" footer="0.5"/>
  <pageSetup horizontalDpi="300" verticalDpi="3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heet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Stevens</dc:creator>
  <cp:keywords/>
  <dc:description/>
  <cp:lastModifiedBy>Scott Stevens</cp:lastModifiedBy>
  <dcterms:created xsi:type="dcterms:W3CDTF">1999-08-01T00:51:56Z</dcterms:created>
  <dcterms:modified xsi:type="dcterms:W3CDTF">2009-11-19T03:16:14Z</dcterms:modified>
  <cp:category/>
  <cp:version/>
  <cp:contentType/>
  <cp:contentStatus/>
</cp:coreProperties>
</file>