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5480" windowHeight="11640" tabRatio="854"/>
  </bookViews>
  <sheets>
    <sheet name="BE1" sheetId="17" r:id="rId1"/>
    <sheet name="BE2" sheetId="18" r:id="rId2"/>
    <sheet name="BE3" sheetId="19" r:id="rId3"/>
    <sheet name="BE4" sheetId="20" r:id="rId4"/>
    <sheet name="QQ1" sheetId="23" r:id="rId5"/>
    <sheet name="QQ2" sheetId="24" r:id="rId6"/>
    <sheet name="PortCom" sheetId="8" r:id="rId7"/>
    <sheet name="PortCom1" sheetId="13" r:id="rId8"/>
    <sheet name="PortCom2" sheetId="14" r:id="rId9"/>
    <sheet name="PorCom3" sheetId="15" r:id="rId10"/>
    <sheet name="Butler" sheetId="9" r:id="rId11"/>
    <sheet name="TutorButler" sheetId="16" r:id="rId12"/>
    <sheet name="Butler1" sheetId="5" r:id="rId13"/>
    <sheet name="ATMBlank" sheetId="11" r:id="rId14"/>
    <sheet name="ATM" sheetId="10" r:id="rId15"/>
    <sheet name="ATM1" sheetId="6" r:id="rId16"/>
    <sheet name="Ragsdale12_2" sheetId="3" r:id="rId17"/>
  </sheets>
  <externalReferences>
    <externalReference r:id="rId18"/>
  </externalReferences>
  <definedNames>
    <definedName name="_xlnm.Print_Area" localSheetId="14">ATM!$A$1:$K$37</definedName>
    <definedName name="_xlnm.Print_Area" localSheetId="15">'ATM1'!$D$4:$L$21</definedName>
    <definedName name="_xlnm.Print_Area" localSheetId="13">ATMBlank!$A$1:$K$36</definedName>
  </definedNames>
  <calcPr calcId="144525"/>
</workbook>
</file>

<file path=xl/calcChain.xml><?xml version="1.0" encoding="utf-8"?>
<calcChain xmlns="http://schemas.openxmlformats.org/spreadsheetml/2006/main">
  <c r="E15" i="17" l="1"/>
  <c r="B5" i="17"/>
  <c r="G15" i="17" l="1"/>
  <c r="H2" i="6"/>
  <c r="D15" i="17"/>
  <c r="O21" i="6"/>
  <c r="O22" i="6"/>
  <c r="P21" i="6"/>
  <c r="P22" i="6"/>
  <c r="O23" i="6"/>
  <c r="P23" i="6"/>
  <c r="P24" i="6"/>
  <c r="P25" i="6"/>
  <c r="P26" i="6"/>
  <c r="M21" i="6"/>
  <c r="N21" i="6"/>
  <c r="M22" i="6"/>
  <c r="N22" i="6"/>
  <c r="M23" i="6"/>
  <c r="N23" i="6"/>
  <c r="M24" i="6"/>
  <c r="N24" i="6"/>
  <c r="M25" i="6"/>
  <c r="N25" i="6"/>
  <c r="M26" i="6"/>
  <c r="N26" i="6"/>
  <c r="L23" i="6"/>
  <c r="L22" i="6"/>
  <c r="L24" i="6"/>
  <c r="L25" i="6"/>
  <c r="L21" i="6"/>
  <c r="N40" i="5"/>
  <c r="N33" i="5"/>
  <c r="N31" i="5"/>
  <c r="N42" i="5"/>
  <c r="N39" i="5"/>
  <c r="B19" i="5"/>
  <c r="C19" i="5" s="1"/>
  <c r="E19" i="5" s="1"/>
  <c r="B20" i="5"/>
  <c r="B21" i="5"/>
  <c r="B22" i="5"/>
  <c r="B23" i="5"/>
  <c r="C23" i="5" s="1"/>
  <c r="E23" i="5" s="1"/>
  <c r="B24" i="5"/>
  <c r="C24" i="5" s="1"/>
  <c r="E24" i="5" s="1"/>
  <c r="F24" i="5" s="1"/>
  <c r="B25" i="5"/>
  <c r="B26" i="5"/>
  <c r="B27" i="5"/>
  <c r="B28" i="5"/>
  <c r="C28" i="5" s="1"/>
  <c r="B29" i="5"/>
  <c r="C29" i="5" s="1"/>
  <c r="B30" i="5"/>
  <c r="B31" i="5"/>
  <c r="B32" i="5"/>
  <c r="B33" i="5"/>
  <c r="C33" i="5" s="1"/>
  <c r="E33" i="5" s="1"/>
  <c r="F33" i="5" s="1"/>
  <c r="B34" i="5"/>
  <c r="B35" i="5"/>
  <c r="C35" i="5" s="1"/>
  <c r="B36" i="5"/>
  <c r="B37" i="5"/>
  <c r="B38" i="5"/>
  <c r="B39" i="5"/>
  <c r="B40" i="5"/>
  <c r="B41" i="5"/>
  <c r="C41" i="5" s="1"/>
  <c r="E41" i="5" s="1"/>
  <c r="B42" i="5"/>
  <c r="B43" i="5"/>
  <c r="C43" i="5" s="1"/>
  <c r="E43" i="5" s="1"/>
  <c r="B44" i="5"/>
  <c r="C44" i="5" s="1"/>
  <c r="E44" i="5" s="1"/>
  <c r="F44" i="5" s="1"/>
  <c r="B45" i="5"/>
  <c r="B46" i="5"/>
  <c r="B47" i="5"/>
  <c r="B48" i="5"/>
  <c r="B49" i="5"/>
  <c r="C49" i="5" s="1"/>
  <c r="E49" i="5" s="1"/>
  <c r="B50" i="5"/>
  <c r="B51" i="5"/>
  <c r="C51" i="5" s="1"/>
  <c r="B52" i="5"/>
  <c r="B53" i="5"/>
  <c r="B54" i="5"/>
  <c r="B55" i="5"/>
  <c r="C55" i="5" s="1"/>
  <c r="E55" i="5" s="1"/>
  <c r="B56" i="5"/>
  <c r="B57" i="5"/>
  <c r="C57" i="5" s="1"/>
  <c r="B58" i="5"/>
  <c r="B59" i="5"/>
  <c r="B60" i="5"/>
  <c r="B61" i="5"/>
  <c r="C61" i="5" s="1"/>
  <c r="E61" i="5" s="1"/>
  <c r="F61" i="5" s="1"/>
  <c r="B62" i="5"/>
  <c r="B63" i="5"/>
  <c r="B64" i="5"/>
  <c r="B65" i="5"/>
  <c r="C65" i="5" s="1"/>
  <c r="B66" i="5"/>
  <c r="B67" i="5"/>
  <c r="B68" i="5"/>
  <c r="B69" i="5"/>
  <c r="C69" i="5" s="1"/>
  <c r="E69" i="5" s="1"/>
  <c r="B70" i="5"/>
  <c r="C70" i="5" s="1"/>
  <c r="E70" i="5" s="1"/>
  <c r="B71" i="5"/>
  <c r="B72" i="5"/>
  <c r="B73" i="5"/>
  <c r="B74" i="5"/>
  <c r="B75" i="5"/>
  <c r="B76" i="5"/>
  <c r="B77" i="5"/>
  <c r="B78" i="5"/>
  <c r="B79" i="5"/>
  <c r="B80" i="5"/>
  <c r="B81" i="5"/>
  <c r="C81" i="5" s="1"/>
  <c r="E81" i="5" s="1"/>
  <c r="F81" i="5" s="1"/>
  <c r="B82" i="5"/>
  <c r="C82" i="5" s="1"/>
  <c r="E82" i="5" s="1"/>
  <c r="F82" i="5" s="1"/>
  <c r="B83" i="5"/>
  <c r="B84" i="5"/>
  <c r="B85" i="5"/>
  <c r="B86" i="5"/>
  <c r="B87" i="5"/>
  <c r="B88" i="5"/>
  <c r="B89" i="5"/>
  <c r="C89" i="5" s="1"/>
  <c r="E89" i="5" s="1"/>
  <c r="B90" i="5"/>
  <c r="B91" i="5"/>
  <c r="B92" i="5"/>
  <c r="B93" i="5"/>
  <c r="B94" i="5"/>
  <c r="B95" i="5"/>
  <c r="B96" i="5"/>
  <c r="B97" i="5"/>
  <c r="B98" i="5"/>
  <c r="B99" i="5"/>
  <c r="C99" i="5" s="1"/>
  <c r="B100" i="5"/>
  <c r="B101" i="5"/>
  <c r="B102" i="5"/>
  <c r="B103" i="5"/>
  <c r="B104" i="5"/>
  <c r="B105" i="5"/>
  <c r="B106" i="5"/>
  <c r="B107" i="5"/>
  <c r="B108" i="5"/>
  <c r="B109" i="5"/>
  <c r="B110" i="5"/>
  <c r="B111" i="5"/>
  <c r="C111" i="5" s="1"/>
  <c r="E111" i="5" s="1"/>
  <c r="F111" i="5" s="1"/>
  <c r="B112" i="5"/>
  <c r="B113" i="5"/>
  <c r="B114" i="5"/>
  <c r="B115" i="5"/>
  <c r="B116" i="5"/>
  <c r="C116" i="5" s="1"/>
  <c r="E116" i="5" s="1"/>
  <c r="F116" i="5" s="1"/>
  <c r="B117" i="5"/>
  <c r="B118" i="5"/>
  <c r="B119" i="5"/>
  <c r="B120" i="5"/>
  <c r="C120" i="5" s="1"/>
  <c r="E120" i="5" s="1"/>
  <c r="F120" i="5" s="1"/>
  <c r="B121" i="5"/>
  <c r="C121" i="5" s="1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C135" i="5" s="1"/>
  <c r="E135" i="5" s="1"/>
  <c r="B136" i="5"/>
  <c r="C136" i="5" s="1"/>
  <c r="E136" i="5" s="1"/>
  <c r="F136" i="5" s="1"/>
  <c r="B137" i="5"/>
  <c r="B138" i="5"/>
  <c r="C138" i="5" s="1"/>
  <c r="E138" i="5" s="1"/>
  <c r="F138" i="5" s="1"/>
  <c r="B139" i="5"/>
  <c r="B140" i="5"/>
  <c r="B141" i="5"/>
  <c r="B142" i="5"/>
  <c r="B143" i="5"/>
  <c r="C143" i="5" s="1"/>
  <c r="E143" i="5" s="1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C163" i="5" s="1"/>
  <c r="E163" i="5" s="1"/>
  <c r="B164" i="5"/>
  <c r="B165" i="5"/>
  <c r="B166" i="5"/>
  <c r="B167" i="5"/>
  <c r="B168" i="5"/>
  <c r="B169" i="5"/>
  <c r="B170" i="5"/>
  <c r="B171" i="5"/>
  <c r="C171" i="5" s="1"/>
  <c r="E171" i="5" s="1"/>
  <c r="B172" i="5"/>
  <c r="B173" i="5"/>
  <c r="B174" i="5"/>
  <c r="B175" i="5"/>
  <c r="B176" i="5"/>
  <c r="B177" i="5"/>
  <c r="B178" i="5"/>
  <c r="B179" i="5"/>
  <c r="C179" i="5" s="1"/>
  <c r="E179" i="5" s="1"/>
  <c r="B180" i="5"/>
  <c r="C180" i="5" s="1"/>
  <c r="E180" i="5" s="1"/>
  <c r="F180" i="5" s="1"/>
  <c r="B181" i="5"/>
  <c r="B182" i="5"/>
  <c r="B183" i="5"/>
  <c r="B184" i="5"/>
  <c r="B185" i="5"/>
  <c r="B186" i="5"/>
  <c r="B187" i="5"/>
  <c r="B188" i="5"/>
  <c r="B189" i="5"/>
  <c r="C189" i="5" s="1"/>
  <c r="B190" i="5"/>
  <c r="B191" i="5"/>
  <c r="B192" i="5"/>
  <c r="B193" i="5"/>
  <c r="C193" i="5" s="1"/>
  <c r="E193" i="5" s="1"/>
  <c r="B194" i="5"/>
  <c r="B195" i="5"/>
  <c r="B196" i="5"/>
  <c r="B197" i="5"/>
  <c r="B198" i="5"/>
  <c r="B199" i="5"/>
  <c r="B200" i="5"/>
  <c r="B201" i="5"/>
  <c r="C201" i="5" s="1"/>
  <c r="E201" i="5" s="1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C217" i="5" s="1"/>
  <c r="E217" i="5" s="1"/>
  <c r="B218" i="5"/>
  <c r="B219" i="5"/>
  <c r="B220" i="5"/>
  <c r="B221" i="5"/>
  <c r="B222" i="5"/>
  <c r="B223" i="5"/>
  <c r="B224" i="5"/>
  <c r="B225" i="5"/>
  <c r="B226" i="5"/>
  <c r="C226" i="5" s="1"/>
  <c r="E226" i="5" s="1"/>
  <c r="F226" i="5" s="1"/>
  <c r="B227" i="5"/>
  <c r="B228" i="5"/>
  <c r="B229" i="5"/>
  <c r="B230" i="5"/>
  <c r="B231" i="5"/>
  <c r="B232" i="5"/>
  <c r="B233" i="5"/>
  <c r="B234" i="5"/>
  <c r="B235" i="5"/>
  <c r="B236" i="5"/>
  <c r="C236" i="5" s="1"/>
  <c r="E236" i="5" s="1"/>
  <c r="F236" i="5" s="1"/>
  <c r="B237" i="5"/>
  <c r="B238" i="5"/>
  <c r="B239" i="5"/>
  <c r="B240" i="5"/>
  <c r="B241" i="5"/>
  <c r="B242" i="5"/>
  <c r="B243" i="5"/>
  <c r="B244" i="5"/>
  <c r="C244" i="5" s="1"/>
  <c r="E244" i="5" s="1"/>
  <c r="F244" i="5" s="1"/>
  <c r="B245" i="5"/>
  <c r="B246" i="5"/>
  <c r="B247" i="5"/>
  <c r="C247" i="5" s="1"/>
  <c r="E247" i="5" s="1"/>
  <c r="B248" i="5"/>
  <c r="B249" i="5"/>
  <c r="C249" i="5" s="1"/>
  <c r="E249" i="5" s="1"/>
  <c r="B250" i="5"/>
  <c r="C250" i="5" s="1"/>
  <c r="E250" i="5" s="1"/>
  <c r="F250" i="5" s="1"/>
  <c r="B251" i="5"/>
  <c r="B252" i="5"/>
  <c r="B253" i="5"/>
  <c r="B254" i="5"/>
  <c r="C254" i="5" s="1"/>
  <c r="B255" i="5"/>
  <c r="C255" i="5" s="1"/>
  <c r="E255" i="5" s="1"/>
  <c r="B256" i="5"/>
  <c r="B257" i="5"/>
  <c r="B258" i="5"/>
  <c r="B259" i="5"/>
  <c r="B260" i="5"/>
  <c r="C260" i="5" s="1"/>
  <c r="E260" i="5" s="1"/>
  <c r="B261" i="5"/>
  <c r="B262" i="5"/>
  <c r="C262" i="5" s="1"/>
  <c r="E262" i="5" s="1"/>
  <c r="F262" i="5" s="1"/>
  <c r="B263" i="5"/>
  <c r="B264" i="5"/>
  <c r="B265" i="5"/>
  <c r="B266" i="5"/>
  <c r="C266" i="5" s="1"/>
  <c r="G266" i="5" s="1"/>
  <c r="H266" i="5" s="1"/>
  <c r="B267" i="5"/>
  <c r="B268" i="5"/>
  <c r="B269" i="5"/>
  <c r="B270" i="5"/>
  <c r="C270" i="5" s="1"/>
  <c r="E270" i="5" s="1"/>
  <c r="F270" i="5" s="1"/>
  <c r="B271" i="5"/>
  <c r="B272" i="5"/>
  <c r="B273" i="5"/>
  <c r="B274" i="5"/>
  <c r="C274" i="5" s="1"/>
  <c r="E274" i="5" s="1"/>
  <c r="F274" i="5" s="1"/>
  <c r="B275" i="5"/>
  <c r="B276" i="5"/>
  <c r="C276" i="5" s="1"/>
  <c r="G276" i="5" s="1"/>
  <c r="H276" i="5" s="1"/>
  <c r="B277" i="5"/>
  <c r="B278" i="5"/>
  <c r="B279" i="5"/>
  <c r="B280" i="5"/>
  <c r="B281" i="5"/>
  <c r="B282" i="5"/>
  <c r="C282" i="5" s="1"/>
  <c r="E282" i="5" s="1"/>
  <c r="F282" i="5" s="1"/>
  <c r="B283" i="5"/>
  <c r="C283" i="5" s="1"/>
  <c r="E283" i="5" s="1"/>
  <c r="B284" i="5"/>
  <c r="B285" i="5"/>
  <c r="B286" i="5"/>
  <c r="C286" i="5" s="1"/>
  <c r="E286" i="5" s="1"/>
  <c r="F286" i="5" s="1"/>
  <c r="B287" i="5"/>
  <c r="B288" i="5"/>
  <c r="B289" i="5"/>
  <c r="B290" i="5"/>
  <c r="B291" i="5"/>
  <c r="B292" i="5"/>
  <c r="C292" i="5" s="1"/>
  <c r="G292" i="5" s="1"/>
  <c r="H292" i="5" s="1"/>
  <c r="B293" i="5"/>
  <c r="B294" i="5"/>
  <c r="B295" i="5"/>
  <c r="B296" i="5"/>
  <c r="C296" i="5" s="1"/>
  <c r="G296" i="5" s="1"/>
  <c r="H296" i="5" s="1"/>
  <c r="B297" i="5"/>
  <c r="B298" i="5"/>
  <c r="B299" i="5"/>
  <c r="B300" i="5"/>
  <c r="C300" i="5" s="1"/>
  <c r="E300" i="5" s="1"/>
  <c r="F300" i="5" s="1"/>
  <c r="B301" i="5"/>
  <c r="C301" i="5" s="1"/>
  <c r="B302" i="5"/>
  <c r="B303" i="5"/>
  <c r="B304" i="5"/>
  <c r="C304" i="5" s="1"/>
  <c r="E304" i="5" s="1"/>
  <c r="F304" i="5" s="1"/>
  <c r="B305" i="5"/>
  <c r="B306" i="5"/>
  <c r="B307" i="5"/>
  <c r="B308" i="5"/>
  <c r="C308" i="5" s="1"/>
  <c r="E308" i="5" s="1"/>
  <c r="F308" i="5" s="1"/>
  <c r="B309" i="5"/>
  <c r="B310" i="5"/>
  <c r="B311" i="5"/>
  <c r="C311" i="5" s="1"/>
  <c r="E311" i="5" s="1"/>
  <c r="B312" i="5"/>
  <c r="C312" i="5" s="1"/>
  <c r="G312" i="5" s="1"/>
  <c r="H312" i="5" s="1"/>
  <c r="B313" i="5"/>
  <c r="C313" i="5" s="1"/>
  <c r="E313" i="5" s="1"/>
  <c r="F313" i="5" s="1"/>
  <c r="B314" i="5"/>
  <c r="C314" i="5" s="1"/>
  <c r="B315" i="5"/>
  <c r="C315" i="5" s="1"/>
  <c r="E315" i="5" s="1"/>
  <c r="F315" i="5" s="1"/>
  <c r="B316" i="5"/>
  <c r="B317" i="5"/>
  <c r="C317" i="5" s="1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C346" i="5" s="1"/>
  <c r="E346" i="5" s="1"/>
  <c r="F346" i="5" s="1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C373" i="5" s="1"/>
  <c r="B374" i="5"/>
  <c r="C374" i="5" s="1"/>
  <c r="D374" i="5" s="1"/>
  <c r="B375" i="5"/>
  <c r="B376" i="5"/>
  <c r="B377" i="5"/>
  <c r="B378" i="5"/>
  <c r="B379" i="5"/>
  <c r="B380" i="5"/>
  <c r="B381" i="5"/>
  <c r="B382" i="5"/>
  <c r="B383" i="5"/>
  <c r="B384" i="5"/>
  <c r="B385" i="5"/>
  <c r="B386" i="5"/>
  <c r="C386" i="5" s="1"/>
  <c r="E386" i="5" s="1"/>
  <c r="F386" i="5" s="1"/>
  <c r="B387" i="5"/>
  <c r="B388" i="5"/>
  <c r="B389" i="5"/>
  <c r="B390" i="5"/>
  <c r="B391" i="5"/>
  <c r="B392" i="5"/>
  <c r="B393" i="5"/>
  <c r="B394" i="5"/>
  <c r="B395" i="5"/>
  <c r="B396" i="5"/>
  <c r="C396" i="5" s="1"/>
  <c r="E396" i="5" s="1"/>
  <c r="F396" i="5" s="1"/>
  <c r="B397" i="5"/>
  <c r="B398" i="5"/>
  <c r="B399" i="5"/>
  <c r="B400" i="5"/>
  <c r="B401" i="5"/>
  <c r="B402" i="5"/>
  <c r="C402" i="5" s="1"/>
  <c r="E402" i="5" s="1"/>
  <c r="F402" i="5" s="1"/>
  <c r="B403" i="5"/>
  <c r="B404" i="5"/>
  <c r="C404" i="5" s="1"/>
  <c r="E404" i="5" s="1"/>
  <c r="F404" i="5" s="1"/>
  <c r="B405" i="5"/>
  <c r="B406" i="5"/>
  <c r="B407" i="5"/>
  <c r="B408" i="5"/>
  <c r="B409" i="5"/>
  <c r="C409" i="5" s="1"/>
  <c r="E409" i="5" s="1"/>
  <c r="F409" i="5" s="1"/>
  <c r="B410" i="5"/>
  <c r="C410" i="5" s="1"/>
  <c r="E410" i="5" s="1"/>
  <c r="F410" i="5" s="1"/>
  <c r="B411" i="5"/>
  <c r="B412" i="5"/>
  <c r="C412" i="5" s="1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C453" i="5" s="1"/>
  <c r="E453" i="5" s="1"/>
  <c r="F453" i="5" s="1"/>
  <c r="B454" i="5"/>
  <c r="C454" i="5" s="1"/>
  <c r="E454" i="5" s="1"/>
  <c r="F454" i="5" s="1"/>
  <c r="B455" i="5"/>
  <c r="B456" i="5"/>
  <c r="B457" i="5"/>
  <c r="C457" i="5" s="1"/>
  <c r="B458" i="5"/>
  <c r="C458" i="5" s="1"/>
  <c r="E458" i="5" s="1"/>
  <c r="B459" i="5"/>
  <c r="B460" i="5"/>
  <c r="B461" i="5"/>
  <c r="C461" i="5" s="1"/>
  <c r="E461" i="5" s="1"/>
  <c r="F461" i="5" s="1"/>
  <c r="B462" i="5"/>
  <c r="B463" i="5"/>
  <c r="C463" i="5" s="1"/>
  <c r="E463" i="5" s="1"/>
  <c r="F463" i="5" s="1"/>
  <c r="B464" i="5"/>
  <c r="B465" i="5"/>
  <c r="C465" i="5" s="1"/>
  <c r="E465" i="5" s="1"/>
  <c r="F465" i="5" s="1"/>
  <c r="B466" i="5"/>
  <c r="C466" i="5" s="1"/>
  <c r="E466" i="5" s="1"/>
  <c r="B467" i="5"/>
  <c r="B468" i="5"/>
  <c r="B469" i="5"/>
  <c r="C469" i="5" s="1"/>
  <c r="E469" i="5" s="1"/>
  <c r="F469" i="5" s="1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C553" i="5" s="1"/>
  <c r="E553" i="5" s="1"/>
  <c r="F553" i="5" s="1"/>
  <c r="B554" i="5"/>
  <c r="C554" i="5" s="1"/>
  <c r="E554" i="5" s="1"/>
  <c r="B555" i="5"/>
  <c r="B556" i="5"/>
  <c r="B557" i="5"/>
  <c r="C557" i="5" s="1"/>
  <c r="E557" i="5" s="1"/>
  <c r="F557" i="5" s="1"/>
  <c r="B558" i="5"/>
  <c r="B559" i="5"/>
  <c r="C559" i="5" s="1"/>
  <c r="E559" i="5" s="1"/>
  <c r="F559" i="5" s="1"/>
  <c r="B560" i="5"/>
  <c r="B561" i="5"/>
  <c r="C561" i="5" s="1"/>
  <c r="E561" i="5" s="1"/>
  <c r="B562" i="5"/>
  <c r="C562" i="5" s="1"/>
  <c r="B563" i="5"/>
  <c r="C563" i="5" s="1"/>
  <c r="E563" i="5" s="1"/>
  <c r="F563" i="5" s="1"/>
  <c r="B564" i="5"/>
  <c r="B565" i="5"/>
  <c r="C565" i="5" s="1"/>
  <c r="E565" i="5" s="1"/>
  <c r="B566" i="5"/>
  <c r="B567" i="5"/>
  <c r="C567" i="5" s="1"/>
  <c r="E567" i="5" s="1"/>
  <c r="F567" i="5" s="1"/>
  <c r="B568" i="5"/>
  <c r="B569" i="5"/>
  <c r="C569" i="5" s="1"/>
  <c r="E569" i="5" s="1"/>
  <c r="B570" i="5"/>
  <c r="C570" i="5" s="1"/>
  <c r="E570" i="5" s="1"/>
  <c r="B571" i="5"/>
  <c r="C571" i="5" s="1"/>
  <c r="E571" i="5" s="1"/>
  <c r="F571" i="5" s="1"/>
  <c r="B572" i="5"/>
  <c r="B573" i="5"/>
  <c r="C573" i="5" s="1"/>
  <c r="E573" i="5" s="1"/>
  <c r="B574" i="5"/>
  <c r="B575" i="5"/>
  <c r="C575" i="5" s="1"/>
  <c r="E575" i="5" s="1"/>
  <c r="F575" i="5" s="1"/>
  <c r="B576" i="5"/>
  <c r="B577" i="5"/>
  <c r="C577" i="5" s="1"/>
  <c r="E577" i="5" s="1"/>
  <c r="B578" i="5"/>
  <c r="C578" i="5" s="1"/>
  <c r="E578" i="5" s="1"/>
  <c r="B579" i="5"/>
  <c r="C579" i="5" s="1"/>
  <c r="B580" i="5"/>
  <c r="C580" i="5" s="1"/>
  <c r="B581" i="5"/>
  <c r="C581" i="5" s="1"/>
  <c r="E581" i="5" s="1"/>
  <c r="B582" i="5"/>
  <c r="B583" i="5"/>
  <c r="C583" i="5" s="1"/>
  <c r="B584" i="5"/>
  <c r="C584" i="5" s="1"/>
  <c r="E584" i="5" s="1"/>
  <c r="F584" i="5" s="1"/>
  <c r="B585" i="5"/>
  <c r="C585" i="5" s="1"/>
  <c r="E585" i="5" s="1"/>
  <c r="B586" i="5"/>
  <c r="C586" i="5" s="1"/>
  <c r="E586" i="5" s="1"/>
  <c r="F586" i="5" s="1"/>
  <c r="B587" i="5"/>
  <c r="C587" i="5" s="1"/>
  <c r="B588" i="5"/>
  <c r="C588" i="5" s="1"/>
  <c r="E588" i="5" s="1"/>
  <c r="F588" i="5" s="1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18" i="5"/>
  <c r="F37" i="16"/>
  <c r="J35" i="16"/>
  <c r="J34" i="16"/>
  <c r="J33" i="16"/>
  <c r="C39" i="9"/>
  <c r="C37" i="9"/>
  <c r="G37" i="9" s="1"/>
  <c r="C36" i="9"/>
  <c r="G36" i="9" s="1"/>
  <c r="N13" i="13"/>
  <c r="N10" i="13"/>
  <c r="N4" i="13"/>
  <c r="N2" i="13"/>
  <c r="F11" i="18"/>
  <c r="C26" i="3"/>
  <c r="B18" i="24"/>
  <c r="B17" i="24"/>
  <c r="E17" i="24"/>
  <c r="B16" i="24"/>
  <c r="C16" i="24" s="1"/>
  <c r="B15" i="24"/>
  <c r="E15" i="24"/>
  <c r="H7" i="24"/>
  <c r="H6" i="24"/>
  <c r="E6" i="24"/>
  <c r="E7" i="24"/>
  <c r="H5" i="24"/>
  <c r="G5" i="24"/>
  <c r="F6" i="24"/>
  <c r="E5" i="24"/>
  <c r="B3" i="24"/>
  <c r="E12" i="24"/>
  <c r="B15" i="23"/>
  <c r="D15" i="23" s="1"/>
  <c r="B14" i="23"/>
  <c r="B13" i="23"/>
  <c r="E13" i="23"/>
  <c r="D11" i="23"/>
  <c r="E10" i="23"/>
  <c r="C10" i="23"/>
  <c r="J8" i="23"/>
  <c r="H7" i="23"/>
  <c r="H6" i="23"/>
  <c r="H5" i="23"/>
  <c r="E5" i="23"/>
  <c r="E6" i="23"/>
  <c r="E7" i="23"/>
  <c r="B3" i="23"/>
  <c r="E11" i="23"/>
  <c r="C13" i="17"/>
  <c r="G13" i="17"/>
  <c r="F13" i="17"/>
  <c r="C14" i="17"/>
  <c r="G14" i="17"/>
  <c r="F14" i="17"/>
  <c r="C15" i="17"/>
  <c r="F15" i="17"/>
  <c r="F34" i="16"/>
  <c r="G34" i="16"/>
  <c r="F35" i="16"/>
  <c r="G35" i="16"/>
  <c r="G37" i="16"/>
  <c r="J37" i="16"/>
  <c r="F33" i="16"/>
  <c r="G33" i="16"/>
  <c r="D34" i="16"/>
  <c r="E34" i="16"/>
  <c r="D35" i="16"/>
  <c r="E35" i="16"/>
  <c r="D33" i="16"/>
  <c r="E33" i="16"/>
  <c r="C34" i="16"/>
  <c r="C35" i="16"/>
  <c r="C37" i="16"/>
  <c r="D37" i="16"/>
  <c r="E37" i="16"/>
  <c r="C33" i="16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130" i="20"/>
  <c r="D131" i="20"/>
  <c r="D132" i="20"/>
  <c r="D133" i="20"/>
  <c r="D134" i="20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47" i="20"/>
  <c r="D148" i="20"/>
  <c r="D149" i="20"/>
  <c r="D150" i="20"/>
  <c r="D151" i="20"/>
  <c r="D152" i="20"/>
  <c r="D153" i="20"/>
  <c r="D154" i="20"/>
  <c r="D155" i="20"/>
  <c r="D156" i="20"/>
  <c r="D157" i="20"/>
  <c r="D158" i="20"/>
  <c r="D159" i="20"/>
  <c r="D160" i="20"/>
  <c r="D161" i="20"/>
  <c r="D162" i="20"/>
  <c r="D163" i="20"/>
  <c r="D164" i="20"/>
  <c r="D165" i="20"/>
  <c r="D166" i="20"/>
  <c r="D167" i="20"/>
  <c r="D168" i="20"/>
  <c r="D169" i="20"/>
  <c r="D170" i="20"/>
  <c r="D171" i="20"/>
  <c r="D172" i="20"/>
  <c r="D173" i="20"/>
  <c r="D174" i="20"/>
  <c r="D175" i="20"/>
  <c r="D176" i="20"/>
  <c r="D177" i="20"/>
  <c r="D178" i="20"/>
  <c r="D179" i="20"/>
  <c r="D180" i="20"/>
  <c r="D181" i="20"/>
  <c r="D182" i="20"/>
  <c r="D183" i="20"/>
  <c r="D184" i="20"/>
  <c r="D185" i="20"/>
  <c r="D186" i="20"/>
  <c r="D187" i="20"/>
  <c r="D188" i="20"/>
  <c r="D189" i="20"/>
  <c r="D190" i="20"/>
  <c r="D191" i="20"/>
  <c r="D192" i="20"/>
  <c r="D193" i="20"/>
  <c r="D194" i="20"/>
  <c r="D195" i="20"/>
  <c r="D196" i="20"/>
  <c r="D197" i="20"/>
  <c r="D198" i="20"/>
  <c r="D199" i="20"/>
  <c r="D200" i="20"/>
  <c r="D201" i="20"/>
  <c r="D202" i="20"/>
  <c r="D203" i="20"/>
  <c r="D204" i="20"/>
  <c r="D205" i="20"/>
  <c r="D206" i="20"/>
  <c r="D207" i="20"/>
  <c r="D208" i="20"/>
  <c r="D209" i="20"/>
  <c r="D210" i="20"/>
  <c r="D211" i="20"/>
  <c r="D212" i="20"/>
  <c r="D213" i="20"/>
  <c r="D214" i="20"/>
  <c r="D215" i="20"/>
  <c r="D216" i="20"/>
  <c r="D217" i="20"/>
  <c r="D218" i="20"/>
  <c r="D219" i="20"/>
  <c r="D220" i="20"/>
  <c r="D221" i="20"/>
  <c r="D222" i="20"/>
  <c r="D223" i="20"/>
  <c r="D224" i="20"/>
  <c r="D225" i="20"/>
  <c r="D226" i="20"/>
  <c r="D227" i="20"/>
  <c r="D228" i="20"/>
  <c r="D229" i="20"/>
  <c r="D230" i="20"/>
  <c r="D231" i="20"/>
  <c r="D232" i="20"/>
  <c r="D233" i="20"/>
  <c r="D234" i="20"/>
  <c r="D235" i="20"/>
  <c r="D236" i="20"/>
  <c r="D237" i="20"/>
  <c r="D238" i="20"/>
  <c r="D239" i="20"/>
  <c r="D240" i="20"/>
  <c r="D241" i="20"/>
  <c r="D242" i="20"/>
  <c r="D243" i="20"/>
  <c r="D244" i="20"/>
  <c r="D245" i="20"/>
  <c r="D246" i="20"/>
  <c r="D247" i="20"/>
  <c r="D248" i="20"/>
  <c r="D249" i="20"/>
  <c r="D250" i="20"/>
  <c r="D251" i="20"/>
  <c r="D252" i="20"/>
  <c r="D253" i="20"/>
  <c r="D254" i="20"/>
  <c r="D255" i="20"/>
  <c r="D256" i="20"/>
  <c r="D257" i="20"/>
  <c r="D258" i="20"/>
  <c r="D259" i="20"/>
  <c r="D260" i="20"/>
  <c r="D261" i="20"/>
  <c r="D262" i="20"/>
  <c r="D263" i="20"/>
  <c r="D264" i="20"/>
  <c r="D265" i="20"/>
  <c r="D266" i="20"/>
  <c r="D267" i="20"/>
  <c r="D268" i="20"/>
  <c r="D269" i="20"/>
  <c r="D270" i="20"/>
  <c r="D271" i="20"/>
  <c r="D272" i="20"/>
  <c r="D273" i="20"/>
  <c r="D274" i="20"/>
  <c r="D275" i="20"/>
  <c r="D276" i="20"/>
  <c r="D277" i="20"/>
  <c r="D278" i="20"/>
  <c r="D279" i="20"/>
  <c r="D280" i="20"/>
  <c r="D281" i="20"/>
  <c r="D282" i="20"/>
  <c r="D283" i="20"/>
  <c r="D284" i="20"/>
  <c r="D285" i="20"/>
  <c r="D286" i="20"/>
  <c r="D287" i="20"/>
  <c r="D288" i="20"/>
  <c r="D289" i="20"/>
  <c r="D290" i="20"/>
  <c r="D291" i="20"/>
  <c r="D292" i="20"/>
  <c r="D293" i="20"/>
  <c r="D294" i="20"/>
  <c r="D295" i="20"/>
  <c r="D296" i="20"/>
  <c r="D297" i="20"/>
  <c r="D298" i="20"/>
  <c r="D299" i="20"/>
  <c r="D300" i="20"/>
  <c r="D301" i="20"/>
  <c r="D302" i="20"/>
  <c r="D303" i="20"/>
  <c r="D304" i="20"/>
  <c r="D305" i="20"/>
  <c r="D306" i="20"/>
  <c r="D307" i="20"/>
  <c r="D308" i="20"/>
  <c r="D309" i="20"/>
  <c r="D310" i="20"/>
  <c r="D311" i="20"/>
  <c r="D312" i="20"/>
  <c r="D313" i="20"/>
  <c r="D314" i="20"/>
  <c r="D315" i="20"/>
  <c r="D316" i="20"/>
  <c r="D317" i="20"/>
  <c r="D318" i="20"/>
  <c r="D319" i="20"/>
  <c r="D320" i="20"/>
  <c r="D321" i="20"/>
  <c r="D322" i="20"/>
  <c r="D323" i="20"/>
  <c r="D324" i="20"/>
  <c r="D325" i="20"/>
  <c r="D326" i="20"/>
  <c r="D327" i="20"/>
  <c r="D328" i="20"/>
  <c r="D329" i="20"/>
  <c r="D330" i="20"/>
  <c r="D331" i="20"/>
  <c r="D332" i="20"/>
  <c r="D333" i="20"/>
  <c r="D334" i="20"/>
  <c r="D335" i="20"/>
  <c r="D336" i="20"/>
  <c r="D337" i="20"/>
  <c r="D338" i="20"/>
  <c r="D339" i="20"/>
  <c r="D340" i="20"/>
  <c r="D341" i="20"/>
  <c r="D342" i="20"/>
  <c r="D343" i="20"/>
  <c r="D344" i="20"/>
  <c r="D345" i="20"/>
  <c r="D346" i="20"/>
  <c r="D347" i="20"/>
  <c r="D348" i="20"/>
  <c r="D349" i="20"/>
  <c r="D350" i="20"/>
  <c r="D351" i="20"/>
  <c r="D352" i="20"/>
  <c r="D353" i="20"/>
  <c r="D354" i="20"/>
  <c r="D355" i="20"/>
  <c r="D356" i="20"/>
  <c r="D357" i="20"/>
  <c r="D358" i="20"/>
  <c r="D359" i="20"/>
  <c r="D360" i="20"/>
  <c r="D361" i="20"/>
  <c r="D362" i="20"/>
  <c r="D363" i="20"/>
  <c r="D364" i="20"/>
  <c r="D365" i="20"/>
  <c r="D366" i="20"/>
  <c r="D367" i="20"/>
  <c r="D368" i="20"/>
  <c r="D369" i="20"/>
  <c r="D370" i="20"/>
  <c r="D371" i="20"/>
  <c r="D372" i="20"/>
  <c r="D373" i="20"/>
  <c r="D374" i="20"/>
  <c r="D375" i="20"/>
  <c r="D376" i="20"/>
  <c r="D377" i="20"/>
  <c r="D378" i="20"/>
  <c r="D379" i="20"/>
  <c r="D380" i="20"/>
  <c r="D381" i="20"/>
  <c r="D382" i="20"/>
  <c r="D383" i="20"/>
  <c r="D384" i="20"/>
  <c r="D385" i="20"/>
  <c r="D386" i="20"/>
  <c r="D387" i="20"/>
  <c r="D388" i="20"/>
  <c r="D389" i="20"/>
  <c r="D390" i="20"/>
  <c r="D391" i="20"/>
  <c r="D392" i="20"/>
  <c r="D393" i="20"/>
  <c r="D394" i="20"/>
  <c r="D395" i="20"/>
  <c r="D396" i="20"/>
  <c r="D397" i="20"/>
  <c r="D398" i="20"/>
  <c r="D399" i="20"/>
  <c r="D400" i="20"/>
  <c r="D401" i="20"/>
  <c r="D402" i="20"/>
  <c r="D403" i="20"/>
  <c r="D404" i="20"/>
  <c r="D405" i="20"/>
  <c r="D406" i="20"/>
  <c r="D407" i="20"/>
  <c r="D408" i="20"/>
  <c r="D409" i="20"/>
  <c r="D410" i="20"/>
  <c r="D411" i="20"/>
  <c r="D412" i="20"/>
  <c r="D413" i="20"/>
  <c r="D414" i="20"/>
  <c r="D415" i="20"/>
  <c r="D416" i="20"/>
  <c r="D417" i="20"/>
  <c r="D418" i="20"/>
  <c r="D419" i="20"/>
  <c r="D420" i="20"/>
  <c r="D421" i="20"/>
  <c r="D422" i="20"/>
  <c r="D423" i="20"/>
  <c r="D424" i="20"/>
  <c r="D425" i="20"/>
  <c r="D426" i="20"/>
  <c r="D427" i="20"/>
  <c r="D428" i="20"/>
  <c r="D429" i="20"/>
  <c r="D430" i="20"/>
  <c r="D431" i="20"/>
  <c r="D432" i="20"/>
  <c r="D433" i="20"/>
  <c r="D434" i="20"/>
  <c r="D435" i="20"/>
  <c r="D436" i="20"/>
  <c r="D437" i="20"/>
  <c r="D438" i="20"/>
  <c r="D439" i="20"/>
  <c r="D440" i="20"/>
  <c r="D441" i="20"/>
  <c r="D442" i="20"/>
  <c r="D443" i="20"/>
  <c r="D444" i="20"/>
  <c r="D445" i="20"/>
  <c r="D446" i="20"/>
  <c r="D447" i="20"/>
  <c r="D448" i="20"/>
  <c r="D449" i="20"/>
  <c r="D450" i="20"/>
  <c r="D451" i="20"/>
  <c r="D452" i="20"/>
  <c r="D453" i="20"/>
  <c r="D454" i="20"/>
  <c r="D455" i="20"/>
  <c r="D456" i="20"/>
  <c r="D457" i="20"/>
  <c r="D458" i="20"/>
  <c r="D459" i="20"/>
  <c r="D460" i="20"/>
  <c r="D461" i="20"/>
  <c r="D462" i="20"/>
  <c r="D463" i="20"/>
  <c r="D464" i="20"/>
  <c r="D465" i="20"/>
  <c r="D466" i="20"/>
  <c r="D467" i="20"/>
  <c r="D468" i="20"/>
  <c r="D469" i="20"/>
  <c r="D470" i="20"/>
  <c r="D471" i="20"/>
  <c r="D472" i="20"/>
  <c r="D473" i="20"/>
  <c r="D474" i="20"/>
  <c r="D475" i="20"/>
  <c r="D476" i="20"/>
  <c r="D477" i="20"/>
  <c r="D478" i="20"/>
  <c r="D479" i="20"/>
  <c r="D480" i="20"/>
  <c r="D481" i="20"/>
  <c r="D482" i="20"/>
  <c r="D483" i="20"/>
  <c r="D484" i="20"/>
  <c r="D485" i="20"/>
  <c r="D486" i="20"/>
  <c r="D487" i="20"/>
  <c r="D488" i="20"/>
  <c r="D489" i="20"/>
  <c r="D490" i="20"/>
  <c r="D491" i="20"/>
  <c r="D492" i="20"/>
  <c r="D493" i="20"/>
  <c r="D494" i="20"/>
  <c r="D495" i="20"/>
  <c r="D496" i="20"/>
  <c r="D497" i="20"/>
  <c r="D498" i="20"/>
  <c r="D499" i="20"/>
  <c r="D500" i="20"/>
  <c r="D501" i="20"/>
  <c r="D502" i="20"/>
  <c r="D503" i="20"/>
  <c r="D504" i="20"/>
  <c r="D505" i="20"/>
  <c r="D506" i="20"/>
  <c r="D507" i="20"/>
  <c r="D508" i="20"/>
  <c r="D509" i="20"/>
  <c r="D510" i="20"/>
  <c r="D511" i="20"/>
  <c r="D512" i="20"/>
  <c r="D513" i="20"/>
  <c r="D514" i="20"/>
  <c r="D515" i="20"/>
  <c r="D16" i="20"/>
  <c r="H7" i="20"/>
  <c r="C20" i="20"/>
  <c r="C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4" i="20"/>
  <c r="C14" i="20"/>
  <c r="G14" i="20"/>
  <c r="R13" i="20"/>
  <c r="F13" i="20"/>
  <c r="C13" i="20"/>
  <c r="G13" i="20"/>
  <c r="F12" i="20"/>
  <c r="C12" i="20"/>
  <c r="G12" i="20"/>
  <c r="R10" i="20"/>
  <c r="R4" i="20"/>
  <c r="B4" i="20"/>
  <c r="F3" i="20"/>
  <c r="F4" i="20"/>
  <c r="R2" i="20"/>
  <c r="R10" i="19"/>
  <c r="F515" i="19"/>
  <c r="C515" i="19"/>
  <c r="F514" i="19"/>
  <c r="C514" i="19"/>
  <c r="F513" i="19"/>
  <c r="C513" i="19"/>
  <c r="F512" i="19"/>
  <c r="C512" i="19"/>
  <c r="F511" i="19"/>
  <c r="C511" i="19"/>
  <c r="F510" i="19"/>
  <c r="C510" i="19"/>
  <c r="F509" i="19"/>
  <c r="C509" i="19"/>
  <c r="F508" i="19"/>
  <c r="C508" i="19"/>
  <c r="F507" i="19"/>
  <c r="C507" i="19"/>
  <c r="F506" i="19"/>
  <c r="C506" i="19"/>
  <c r="F505" i="19"/>
  <c r="C505" i="19"/>
  <c r="F504" i="19"/>
  <c r="C504" i="19"/>
  <c r="F503" i="19"/>
  <c r="C503" i="19"/>
  <c r="F502" i="19"/>
  <c r="C502" i="19"/>
  <c r="F501" i="19"/>
  <c r="C501" i="19"/>
  <c r="F500" i="19"/>
  <c r="C500" i="19"/>
  <c r="F499" i="19"/>
  <c r="C499" i="19"/>
  <c r="F498" i="19"/>
  <c r="C498" i="19"/>
  <c r="F497" i="19"/>
  <c r="C497" i="19"/>
  <c r="F496" i="19"/>
  <c r="C496" i="19"/>
  <c r="F495" i="19"/>
  <c r="C495" i="19"/>
  <c r="F494" i="19"/>
  <c r="C494" i="19"/>
  <c r="F493" i="19"/>
  <c r="C493" i="19"/>
  <c r="F492" i="19"/>
  <c r="C492" i="19"/>
  <c r="F491" i="19"/>
  <c r="C491" i="19"/>
  <c r="F490" i="19"/>
  <c r="C490" i="19"/>
  <c r="F489" i="19"/>
  <c r="C489" i="19"/>
  <c r="F488" i="19"/>
  <c r="C488" i="19"/>
  <c r="F487" i="19"/>
  <c r="C487" i="19"/>
  <c r="F486" i="19"/>
  <c r="C486" i="19"/>
  <c r="F485" i="19"/>
  <c r="C485" i="19"/>
  <c r="F484" i="19"/>
  <c r="C484" i="19"/>
  <c r="F483" i="19"/>
  <c r="C483" i="19"/>
  <c r="F482" i="19"/>
  <c r="C482" i="19"/>
  <c r="F481" i="19"/>
  <c r="C481" i="19"/>
  <c r="F480" i="19"/>
  <c r="C480" i="19"/>
  <c r="F479" i="19"/>
  <c r="C479" i="19"/>
  <c r="F478" i="19"/>
  <c r="C478" i="19"/>
  <c r="F477" i="19"/>
  <c r="C477" i="19"/>
  <c r="F476" i="19"/>
  <c r="C476" i="19"/>
  <c r="F475" i="19"/>
  <c r="C475" i="19"/>
  <c r="F474" i="19"/>
  <c r="C474" i="19"/>
  <c r="F473" i="19"/>
  <c r="C473" i="19"/>
  <c r="F472" i="19"/>
  <c r="C472" i="19"/>
  <c r="F471" i="19"/>
  <c r="C471" i="19"/>
  <c r="F470" i="19"/>
  <c r="C470" i="19"/>
  <c r="F469" i="19"/>
  <c r="C469" i="19"/>
  <c r="F468" i="19"/>
  <c r="C468" i="19"/>
  <c r="F467" i="19"/>
  <c r="C467" i="19"/>
  <c r="F466" i="19"/>
  <c r="C466" i="19"/>
  <c r="F465" i="19"/>
  <c r="C465" i="19"/>
  <c r="F464" i="19"/>
  <c r="C464" i="19"/>
  <c r="F463" i="19"/>
  <c r="C463" i="19"/>
  <c r="F462" i="19"/>
  <c r="C462" i="19"/>
  <c r="F461" i="19"/>
  <c r="C461" i="19"/>
  <c r="F460" i="19"/>
  <c r="C460" i="19"/>
  <c r="F459" i="19"/>
  <c r="C459" i="19"/>
  <c r="F458" i="19"/>
  <c r="C458" i="19"/>
  <c r="F457" i="19"/>
  <c r="C457" i="19"/>
  <c r="F456" i="19"/>
  <c r="C456" i="19"/>
  <c r="F455" i="19"/>
  <c r="C455" i="19"/>
  <c r="F454" i="19"/>
  <c r="C454" i="19"/>
  <c r="F453" i="19"/>
  <c r="C453" i="19"/>
  <c r="F452" i="19"/>
  <c r="C452" i="19"/>
  <c r="F451" i="19"/>
  <c r="C451" i="19"/>
  <c r="F450" i="19"/>
  <c r="C450" i="19"/>
  <c r="F449" i="19"/>
  <c r="C449" i="19"/>
  <c r="F448" i="19"/>
  <c r="C448" i="19"/>
  <c r="F447" i="19"/>
  <c r="C447" i="19"/>
  <c r="F446" i="19"/>
  <c r="C446" i="19"/>
  <c r="F445" i="19"/>
  <c r="C445" i="19"/>
  <c r="F444" i="19"/>
  <c r="C444" i="19"/>
  <c r="F443" i="19"/>
  <c r="C443" i="19"/>
  <c r="F442" i="19"/>
  <c r="C442" i="19"/>
  <c r="F441" i="19"/>
  <c r="C441" i="19"/>
  <c r="F440" i="19"/>
  <c r="C440" i="19"/>
  <c r="F439" i="19"/>
  <c r="C439" i="19"/>
  <c r="F438" i="19"/>
  <c r="C438" i="19"/>
  <c r="F437" i="19"/>
  <c r="C437" i="19"/>
  <c r="F436" i="19"/>
  <c r="C436" i="19"/>
  <c r="F435" i="19"/>
  <c r="C435" i="19"/>
  <c r="F434" i="19"/>
  <c r="C434" i="19"/>
  <c r="F433" i="19"/>
  <c r="C433" i="19"/>
  <c r="F432" i="19"/>
  <c r="C432" i="19"/>
  <c r="F431" i="19"/>
  <c r="C431" i="19"/>
  <c r="F430" i="19"/>
  <c r="C430" i="19"/>
  <c r="F429" i="19"/>
  <c r="C429" i="19"/>
  <c r="F428" i="19"/>
  <c r="C428" i="19"/>
  <c r="F427" i="19"/>
  <c r="C427" i="19"/>
  <c r="F426" i="19"/>
  <c r="C426" i="19"/>
  <c r="F425" i="19"/>
  <c r="C425" i="19"/>
  <c r="F424" i="19"/>
  <c r="C424" i="19"/>
  <c r="F423" i="19"/>
  <c r="C423" i="19"/>
  <c r="F422" i="19"/>
  <c r="C422" i="19"/>
  <c r="F421" i="19"/>
  <c r="C421" i="19"/>
  <c r="F420" i="19"/>
  <c r="C420" i="19"/>
  <c r="F419" i="19"/>
  <c r="C419" i="19"/>
  <c r="F418" i="19"/>
  <c r="C418" i="19"/>
  <c r="F417" i="19"/>
  <c r="C417" i="19"/>
  <c r="F416" i="19"/>
  <c r="C416" i="19"/>
  <c r="F415" i="19"/>
  <c r="C415" i="19"/>
  <c r="F414" i="19"/>
  <c r="C414" i="19"/>
  <c r="F413" i="19"/>
  <c r="C413" i="19"/>
  <c r="F412" i="19"/>
  <c r="C412" i="19"/>
  <c r="F411" i="19"/>
  <c r="C411" i="19"/>
  <c r="F410" i="19"/>
  <c r="C410" i="19"/>
  <c r="F409" i="19"/>
  <c r="C409" i="19"/>
  <c r="F408" i="19"/>
  <c r="C408" i="19"/>
  <c r="F407" i="19"/>
  <c r="C407" i="19"/>
  <c r="F406" i="19"/>
  <c r="C406" i="19"/>
  <c r="F405" i="19"/>
  <c r="C405" i="19"/>
  <c r="F404" i="19"/>
  <c r="C404" i="19"/>
  <c r="F403" i="19"/>
  <c r="C403" i="19"/>
  <c r="F402" i="19"/>
  <c r="C402" i="19"/>
  <c r="F401" i="19"/>
  <c r="C401" i="19"/>
  <c r="F400" i="19"/>
  <c r="C400" i="19"/>
  <c r="F399" i="19"/>
  <c r="C399" i="19"/>
  <c r="F398" i="19"/>
  <c r="C398" i="19"/>
  <c r="F397" i="19"/>
  <c r="C397" i="19"/>
  <c r="F396" i="19"/>
  <c r="C396" i="19"/>
  <c r="F395" i="19"/>
  <c r="C395" i="19"/>
  <c r="F394" i="19"/>
  <c r="C394" i="19"/>
  <c r="F393" i="19"/>
  <c r="C393" i="19"/>
  <c r="F392" i="19"/>
  <c r="C392" i="19"/>
  <c r="F391" i="19"/>
  <c r="C391" i="19"/>
  <c r="F390" i="19"/>
  <c r="C390" i="19"/>
  <c r="F389" i="19"/>
  <c r="C389" i="19"/>
  <c r="F388" i="19"/>
  <c r="C388" i="19"/>
  <c r="F387" i="19"/>
  <c r="C387" i="19"/>
  <c r="F386" i="19"/>
  <c r="C386" i="19"/>
  <c r="F385" i="19"/>
  <c r="C385" i="19"/>
  <c r="F384" i="19"/>
  <c r="C384" i="19"/>
  <c r="F383" i="19"/>
  <c r="C383" i="19"/>
  <c r="F382" i="19"/>
  <c r="C382" i="19"/>
  <c r="F381" i="19"/>
  <c r="C381" i="19"/>
  <c r="F380" i="19"/>
  <c r="C380" i="19"/>
  <c r="F379" i="19"/>
  <c r="C379" i="19"/>
  <c r="F378" i="19"/>
  <c r="C378" i="19"/>
  <c r="F377" i="19"/>
  <c r="C377" i="19"/>
  <c r="F376" i="19"/>
  <c r="C376" i="19"/>
  <c r="F375" i="19"/>
  <c r="C375" i="19"/>
  <c r="F374" i="19"/>
  <c r="C374" i="19"/>
  <c r="F373" i="19"/>
  <c r="C373" i="19"/>
  <c r="F372" i="19"/>
  <c r="C372" i="19"/>
  <c r="F371" i="19"/>
  <c r="C371" i="19"/>
  <c r="F370" i="19"/>
  <c r="C370" i="19"/>
  <c r="F369" i="19"/>
  <c r="C369" i="19"/>
  <c r="F368" i="19"/>
  <c r="C368" i="19"/>
  <c r="F367" i="19"/>
  <c r="C367" i="19"/>
  <c r="F366" i="19"/>
  <c r="C366" i="19"/>
  <c r="F365" i="19"/>
  <c r="C365" i="19"/>
  <c r="F364" i="19"/>
  <c r="C364" i="19"/>
  <c r="F363" i="19"/>
  <c r="C363" i="19"/>
  <c r="F362" i="19"/>
  <c r="C362" i="19"/>
  <c r="F361" i="19"/>
  <c r="C361" i="19"/>
  <c r="F360" i="19"/>
  <c r="C360" i="19"/>
  <c r="F359" i="19"/>
  <c r="C359" i="19"/>
  <c r="F358" i="19"/>
  <c r="C358" i="19"/>
  <c r="F357" i="19"/>
  <c r="C357" i="19"/>
  <c r="F356" i="19"/>
  <c r="C356" i="19"/>
  <c r="F355" i="19"/>
  <c r="C355" i="19"/>
  <c r="F354" i="19"/>
  <c r="C354" i="19"/>
  <c r="F353" i="19"/>
  <c r="C353" i="19"/>
  <c r="F352" i="19"/>
  <c r="C352" i="19"/>
  <c r="F351" i="19"/>
  <c r="C351" i="19"/>
  <c r="F350" i="19"/>
  <c r="C350" i="19"/>
  <c r="F349" i="19"/>
  <c r="C349" i="19"/>
  <c r="F348" i="19"/>
  <c r="C348" i="19"/>
  <c r="F347" i="19"/>
  <c r="C347" i="19"/>
  <c r="F346" i="19"/>
  <c r="C346" i="19"/>
  <c r="F345" i="19"/>
  <c r="C345" i="19"/>
  <c r="F344" i="19"/>
  <c r="C344" i="19"/>
  <c r="F343" i="19"/>
  <c r="C343" i="19"/>
  <c r="F342" i="19"/>
  <c r="C342" i="19"/>
  <c r="F341" i="19"/>
  <c r="C341" i="19"/>
  <c r="F340" i="19"/>
  <c r="C340" i="19"/>
  <c r="F339" i="19"/>
  <c r="C339" i="19"/>
  <c r="F338" i="19"/>
  <c r="C338" i="19"/>
  <c r="F337" i="19"/>
  <c r="C337" i="19"/>
  <c r="F336" i="19"/>
  <c r="C336" i="19"/>
  <c r="F335" i="19"/>
  <c r="C335" i="19"/>
  <c r="F334" i="19"/>
  <c r="C334" i="19"/>
  <c r="F333" i="19"/>
  <c r="C333" i="19"/>
  <c r="F332" i="19"/>
  <c r="C332" i="19"/>
  <c r="F331" i="19"/>
  <c r="C331" i="19"/>
  <c r="F330" i="19"/>
  <c r="C330" i="19"/>
  <c r="F329" i="19"/>
  <c r="C329" i="19"/>
  <c r="F328" i="19"/>
  <c r="C328" i="19"/>
  <c r="F327" i="19"/>
  <c r="C327" i="19"/>
  <c r="F326" i="19"/>
  <c r="C326" i="19"/>
  <c r="F325" i="19"/>
  <c r="C325" i="19"/>
  <c r="F324" i="19"/>
  <c r="C324" i="19"/>
  <c r="F323" i="19"/>
  <c r="C323" i="19"/>
  <c r="F322" i="19"/>
  <c r="C322" i="19"/>
  <c r="F321" i="19"/>
  <c r="C321" i="19"/>
  <c r="F320" i="19"/>
  <c r="C320" i="19"/>
  <c r="F319" i="19"/>
  <c r="C319" i="19"/>
  <c r="F318" i="19"/>
  <c r="C318" i="19"/>
  <c r="F317" i="19"/>
  <c r="C317" i="19"/>
  <c r="F316" i="19"/>
  <c r="C316" i="19"/>
  <c r="F315" i="19"/>
  <c r="C315" i="19"/>
  <c r="F314" i="19"/>
  <c r="C314" i="19"/>
  <c r="F313" i="19"/>
  <c r="C313" i="19"/>
  <c r="F312" i="19"/>
  <c r="C312" i="19"/>
  <c r="F311" i="19"/>
  <c r="C311" i="19"/>
  <c r="F310" i="19"/>
  <c r="C310" i="19"/>
  <c r="F309" i="19"/>
  <c r="C309" i="19"/>
  <c r="F308" i="19"/>
  <c r="C308" i="19"/>
  <c r="F307" i="19"/>
  <c r="C307" i="19"/>
  <c r="F306" i="19"/>
  <c r="C306" i="19"/>
  <c r="F305" i="19"/>
  <c r="C305" i="19"/>
  <c r="F304" i="19"/>
  <c r="C304" i="19"/>
  <c r="F303" i="19"/>
  <c r="C303" i="19"/>
  <c r="F302" i="19"/>
  <c r="C302" i="19"/>
  <c r="F301" i="19"/>
  <c r="C301" i="19"/>
  <c r="F300" i="19"/>
  <c r="C300" i="19"/>
  <c r="F299" i="19"/>
  <c r="C299" i="19"/>
  <c r="F298" i="19"/>
  <c r="C298" i="19"/>
  <c r="F297" i="19"/>
  <c r="C297" i="19"/>
  <c r="F296" i="19"/>
  <c r="C296" i="19"/>
  <c r="F295" i="19"/>
  <c r="C295" i="19"/>
  <c r="F294" i="19"/>
  <c r="C294" i="19"/>
  <c r="F293" i="19"/>
  <c r="C293" i="19"/>
  <c r="F292" i="19"/>
  <c r="C292" i="19"/>
  <c r="F291" i="19"/>
  <c r="C291" i="19"/>
  <c r="F290" i="19"/>
  <c r="C290" i="19"/>
  <c r="F289" i="19"/>
  <c r="C289" i="19"/>
  <c r="F288" i="19"/>
  <c r="C288" i="19"/>
  <c r="F287" i="19"/>
  <c r="C287" i="19"/>
  <c r="F286" i="19"/>
  <c r="C286" i="19"/>
  <c r="F285" i="19"/>
  <c r="C285" i="19"/>
  <c r="F284" i="19"/>
  <c r="C284" i="19"/>
  <c r="F283" i="19"/>
  <c r="C283" i="19"/>
  <c r="F282" i="19"/>
  <c r="C282" i="19"/>
  <c r="F281" i="19"/>
  <c r="C281" i="19"/>
  <c r="F280" i="19"/>
  <c r="C280" i="19"/>
  <c r="F279" i="19"/>
  <c r="C279" i="19"/>
  <c r="F278" i="19"/>
  <c r="C278" i="19"/>
  <c r="F277" i="19"/>
  <c r="C277" i="19"/>
  <c r="F276" i="19"/>
  <c r="C276" i="19"/>
  <c r="F275" i="19"/>
  <c r="C275" i="19"/>
  <c r="F274" i="19"/>
  <c r="C274" i="19"/>
  <c r="F273" i="19"/>
  <c r="C273" i="19"/>
  <c r="F272" i="19"/>
  <c r="C272" i="19"/>
  <c r="F271" i="19"/>
  <c r="C271" i="19"/>
  <c r="F270" i="19"/>
  <c r="C270" i="19"/>
  <c r="F269" i="19"/>
  <c r="C269" i="19"/>
  <c r="F268" i="19"/>
  <c r="C268" i="19"/>
  <c r="F267" i="19"/>
  <c r="C267" i="19"/>
  <c r="F266" i="19"/>
  <c r="C266" i="19"/>
  <c r="F265" i="19"/>
  <c r="C265" i="19"/>
  <c r="F264" i="19"/>
  <c r="C264" i="19"/>
  <c r="F263" i="19"/>
  <c r="C263" i="19"/>
  <c r="F262" i="19"/>
  <c r="C262" i="19"/>
  <c r="F261" i="19"/>
  <c r="C261" i="19"/>
  <c r="F260" i="19"/>
  <c r="C260" i="19"/>
  <c r="F259" i="19"/>
  <c r="C259" i="19"/>
  <c r="F258" i="19"/>
  <c r="C258" i="19"/>
  <c r="F257" i="19"/>
  <c r="C257" i="19"/>
  <c r="F256" i="19"/>
  <c r="C256" i="19"/>
  <c r="F255" i="19"/>
  <c r="C255" i="19"/>
  <c r="F254" i="19"/>
  <c r="C254" i="19"/>
  <c r="F253" i="19"/>
  <c r="C253" i="19"/>
  <c r="F252" i="19"/>
  <c r="C252" i="19"/>
  <c r="F251" i="19"/>
  <c r="C251" i="19"/>
  <c r="F250" i="19"/>
  <c r="C250" i="19"/>
  <c r="F249" i="19"/>
  <c r="C249" i="19"/>
  <c r="F248" i="19"/>
  <c r="C248" i="19"/>
  <c r="F247" i="19"/>
  <c r="C247" i="19"/>
  <c r="F246" i="19"/>
  <c r="C246" i="19"/>
  <c r="F245" i="19"/>
  <c r="C245" i="19"/>
  <c r="F244" i="19"/>
  <c r="C244" i="19"/>
  <c r="F243" i="19"/>
  <c r="C243" i="19"/>
  <c r="F242" i="19"/>
  <c r="C242" i="19"/>
  <c r="F241" i="19"/>
  <c r="C241" i="19"/>
  <c r="F240" i="19"/>
  <c r="C240" i="19"/>
  <c r="F239" i="19"/>
  <c r="C239" i="19"/>
  <c r="F238" i="19"/>
  <c r="C238" i="19"/>
  <c r="F237" i="19"/>
  <c r="C237" i="19"/>
  <c r="F236" i="19"/>
  <c r="C236" i="19"/>
  <c r="F235" i="19"/>
  <c r="C235" i="19"/>
  <c r="F234" i="19"/>
  <c r="C234" i="19"/>
  <c r="F233" i="19"/>
  <c r="C233" i="19"/>
  <c r="F232" i="19"/>
  <c r="C232" i="19"/>
  <c r="F231" i="19"/>
  <c r="C231" i="19"/>
  <c r="F230" i="19"/>
  <c r="C230" i="19"/>
  <c r="F229" i="19"/>
  <c r="C229" i="19"/>
  <c r="F228" i="19"/>
  <c r="C228" i="19"/>
  <c r="F227" i="19"/>
  <c r="C227" i="19"/>
  <c r="F226" i="19"/>
  <c r="C226" i="19"/>
  <c r="F225" i="19"/>
  <c r="C225" i="19"/>
  <c r="F224" i="19"/>
  <c r="C224" i="19"/>
  <c r="F223" i="19"/>
  <c r="C223" i="19"/>
  <c r="F222" i="19"/>
  <c r="C222" i="19"/>
  <c r="F221" i="19"/>
  <c r="C221" i="19"/>
  <c r="F220" i="19"/>
  <c r="C220" i="19"/>
  <c r="F219" i="19"/>
  <c r="C219" i="19"/>
  <c r="F218" i="19"/>
  <c r="C218" i="19"/>
  <c r="F217" i="19"/>
  <c r="C217" i="19"/>
  <c r="F216" i="19"/>
  <c r="C216" i="19"/>
  <c r="F215" i="19"/>
  <c r="C215" i="19"/>
  <c r="F214" i="19"/>
  <c r="C214" i="19"/>
  <c r="F213" i="19"/>
  <c r="C213" i="19"/>
  <c r="F212" i="19"/>
  <c r="C212" i="19"/>
  <c r="F211" i="19"/>
  <c r="C211" i="19"/>
  <c r="F210" i="19"/>
  <c r="C210" i="19"/>
  <c r="F209" i="19"/>
  <c r="C209" i="19"/>
  <c r="F208" i="19"/>
  <c r="C208" i="19"/>
  <c r="F207" i="19"/>
  <c r="C207" i="19"/>
  <c r="F206" i="19"/>
  <c r="C206" i="19"/>
  <c r="F205" i="19"/>
  <c r="C205" i="19"/>
  <c r="F204" i="19"/>
  <c r="C204" i="19"/>
  <c r="F203" i="19"/>
  <c r="C203" i="19"/>
  <c r="F202" i="19"/>
  <c r="C202" i="19"/>
  <c r="F201" i="19"/>
  <c r="C201" i="19"/>
  <c r="F200" i="19"/>
  <c r="C200" i="19"/>
  <c r="F199" i="19"/>
  <c r="C199" i="19"/>
  <c r="F198" i="19"/>
  <c r="C198" i="19"/>
  <c r="F197" i="19"/>
  <c r="C197" i="19"/>
  <c r="F196" i="19"/>
  <c r="C196" i="19"/>
  <c r="F195" i="19"/>
  <c r="C195" i="19"/>
  <c r="F194" i="19"/>
  <c r="C194" i="19"/>
  <c r="F193" i="19"/>
  <c r="C193" i="19"/>
  <c r="F192" i="19"/>
  <c r="C192" i="19"/>
  <c r="F191" i="19"/>
  <c r="C191" i="19"/>
  <c r="F190" i="19"/>
  <c r="C190" i="19"/>
  <c r="F189" i="19"/>
  <c r="C189" i="19"/>
  <c r="F188" i="19"/>
  <c r="C188" i="19"/>
  <c r="F187" i="19"/>
  <c r="C187" i="19"/>
  <c r="F186" i="19"/>
  <c r="C186" i="19"/>
  <c r="F185" i="19"/>
  <c r="C185" i="19"/>
  <c r="F184" i="19"/>
  <c r="C184" i="19"/>
  <c r="F183" i="19"/>
  <c r="C183" i="19"/>
  <c r="F182" i="19"/>
  <c r="C182" i="19"/>
  <c r="F181" i="19"/>
  <c r="C181" i="19"/>
  <c r="F180" i="19"/>
  <c r="C180" i="19"/>
  <c r="F179" i="19"/>
  <c r="C179" i="19"/>
  <c r="F178" i="19"/>
  <c r="C178" i="19"/>
  <c r="F177" i="19"/>
  <c r="C177" i="19"/>
  <c r="F176" i="19"/>
  <c r="C176" i="19"/>
  <c r="F175" i="19"/>
  <c r="C175" i="19"/>
  <c r="F174" i="19"/>
  <c r="C174" i="19"/>
  <c r="F173" i="19"/>
  <c r="C173" i="19"/>
  <c r="F172" i="19"/>
  <c r="C172" i="19"/>
  <c r="F171" i="19"/>
  <c r="C171" i="19"/>
  <c r="F170" i="19"/>
  <c r="C170" i="19"/>
  <c r="F169" i="19"/>
  <c r="C169" i="19"/>
  <c r="F168" i="19"/>
  <c r="C168" i="19"/>
  <c r="F167" i="19"/>
  <c r="C167" i="19"/>
  <c r="F166" i="19"/>
  <c r="C166" i="19"/>
  <c r="F165" i="19"/>
  <c r="C165" i="19"/>
  <c r="F164" i="19"/>
  <c r="C164" i="19"/>
  <c r="F163" i="19"/>
  <c r="C163" i="19"/>
  <c r="F162" i="19"/>
  <c r="C162" i="19"/>
  <c r="F161" i="19"/>
  <c r="C161" i="19"/>
  <c r="F160" i="19"/>
  <c r="C160" i="19"/>
  <c r="F159" i="19"/>
  <c r="C159" i="19"/>
  <c r="F158" i="19"/>
  <c r="C158" i="19"/>
  <c r="F157" i="19"/>
  <c r="C157" i="19"/>
  <c r="F156" i="19"/>
  <c r="C156" i="19"/>
  <c r="F155" i="19"/>
  <c r="C155" i="19"/>
  <c r="F154" i="19"/>
  <c r="C154" i="19"/>
  <c r="F153" i="19"/>
  <c r="C153" i="19"/>
  <c r="F152" i="19"/>
  <c r="C152" i="19"/>
  <c r="F151" i="19"/>
  <c r="C151" i="19"/>
  <c r="F150" i="19"/>
  <c r="C150" i="19"/>
  <c r="F149" i="19"/>
  <c r="C149" i="19"/>
  <c r="F148" i="19"/>
  <c r="C148" i="19"/>
  <c r="F147" i="19"/>
  <c r="C147" i="19"/>
  <c r="F146" i="19"/>
  <c r="C146" i="19"/>
  <c r="F145" i="19"/>
  <c r="C145" i="19"/>
  <c r="F144" i="19"/>
  <c r="C144" i="19"/>
  <c r="F143" i="19"/>
  <c r="C143" i="19"/>
  <c r="F142" i="19"/>
  <c r="C142" i="19"/>
  <c r="F141" i="19"/>
  <c r="C141" i="19"/>
  <c r="F140" i="19"/>
  <c r="C140" i="19"/>
  <c r="F139" i="19"/>
  <c r="C139" i="19"/>
  <c r="F138" i="19"/>
  <c r="C138" i="19"/>
  <c r="F137" i="19"/>
  <c r="C137" i="19"/>
  <c r="F136" i="19"/>
  <c r="C136" i="19"/>
  <c r="F135" i="19"/>
  <c r="C135" i="19"/>
  <c r="F134" i="19"/>
  <c r="C134" i="19"/>
  <c r="F133" i="19"/>
  <c r="C133" i="19"/>
  <c r="F132" i="19"/>
  <c r="C132" i="19"/>
  <c r="F131" i="19"/>
  <c r="C131" i="19"/>
  <c r="F130" i="19"/>
  <c r="C130" i="19"/>
  <c r="F129" i="19"/>
  <c r="C129" i="19"/>
  <c r="F128" i="19"/>
  <c r="C128" i="19"/>
  <c r="F127" i="19"/>
  <c r="C127" i="19"/>
  <c r="F126" i="19"/>
  <c r="C126" i="19"/>
  <c r="F125" i="19"/>
  <c r="C125" i="19"/>
  <c r="F124" i="19"/>
  <c r="C124" i="19"/>
  <c r="F123" i="19"/>
  <c r="C123" i="19"/>
  <c r="F122" i="19"/>
  <c r="C122" i="19"/>
  <c r="F121" i="19"/>
  <c r="C121" i="19"/>
  <c r="F120" i="19"/>
  <c r="C120" i="19"/>
  <c r="F119" i="19"/>
  <c r="C119" i="19"/>
  <c r="F118" i="19"/>
  <c r="C118" i="19"/>
  <c r="F117" i="19"/>
  <c r="C117" i="19"/>
  <c r="F116" i="19"/>
  <c r="C116" i="19"/>
  <c r="F115" i="19"/>
  <c r="C115" i="19"/>
  <c r="F114" i="19"/>
  <c r="C114" i="19"/>
  <c r="F113" i="19"/>
  <c r="C113" i="19"/>
  <c r="F112" i="19"/>
  <c r="C112" i="19"/>
  <c r="F111" i="19"/>
  <c r="C111" i="19"/>
  <c r="F110" i="19"/>
  <c r="C110" i="19"/>
  <c r="F109" i="19"/>
  <c r="C109" i="19"/>
  <c r="F108" i="19"/>
  <c r="C108" i="19"/>
  <c r="F107" i="19"/>
  <c r="C107" i="19"/>
  <c r="F106" i="19"/>
  <c r="C106" i="19"/>
  <c r="F105" i="19"/>
  <c r="C105" i="19"/>
  <c r="F104" i="19"/>
  <c r="C104" i="19"/>
  <c r="F103" i="19"/>
  <c r="C103" i="19"/>
  <c r="F102" i="19"/>
  <c r="C102" i="19"/>
  <c r="F101" i="19"/>
  <c r="C101" i="19"/>
  <c r="F100" i="19"/>
  <c r="C100" i="19"/>
  <c r="F99" i="19"/>
  <c r="C99" i="19"/>
  <c r="F98" i="19"/>
  <c r="C98" i="19"/>
  <c r="F97" i="19"/>
  <c r="C97" i="19"/>
  <c r="F96" i="19"/>
  <c r="C96" i="19"/>
  <c r="F95" i="19"/>
  <c r="C95" i="19"/>
  <c r="F94" i="19"/>
  <c r="C94" i="19"/>
  <c r="F93" i="19"/>
  <c r="C93" i="19"/>
  <c r="F92" i="19"/>
  <c r="C92" i="19"/>
  <c r="F91" i="19"/>
  <c r="C91" i="19"/>
  <c r="F90" i="19"/>
  <c r="C90" i="19"/>
  <c r="F89" i="19"/>
  <c r="C89" i="19"/>
  <c r="F88" i="19"/>
  <c r="C88" i="19"/>
  <c r="F87" i="19"/>
  <c r="C87" i="19"/>
  <c r="F86" i="19"/>
  <c r="C86" i="19"/>
  <c r="F85" i="19"/>
  <c r="C85" i="19"/>
  <c r="F84" i="19"/>
  <c r="C84" i="19"/>
  <c r="F83" i="19"/>
  <c r="C83" i="19"/>
  <c r="F82" i="19"/>
  <c r="C82" i="19"/>
  <c r="F81" i="19"/>
  <c r="C81" i="19"/>
  <c r="F80" i="19"/>
  <c r="C80" i="19"/>
  <c r="F79" i="19"/>
  <c r="C79" i="19"/>
  <c r="F78" i="19"/>
  <c r="C78" i="19"/>
  <c r="F77" i="19"/>
  <c r="C77" i="19"/>
  <c r="F76" i="19"/>
  <c r="C76" i="19"/>
  <c r="F75" i="19"/>
  <c r="C75" i="19"/>
  <c r="F74" i="19"/>
  <c r="C74" i="19"/>
  <c r="F73" i="19"/>
  <c r="C73" i="19"/>
  <c r="F72" i="19"/>
  <c r="C72" i="19"/>
  <c r="F71" i="19"/>
  <c r="C71" i="19"/>
  <c r="F70" i="19"/>
  <c r="C70" i="19"/>
  <c r="F69" i="19"/>
  <c r="C69" i="19"/>
  <c r="F68" i="19"/>
  <c r="C68" i="19"/>
  <c r="F67" i="19"/>
  <c r="C67" i="19"/>
  <c r="F66" i="19"/>
  <c r="C66" i="19"/>
  <c r="F65" i="19"/>
  <c r="C65" i="19"/>
  <c r="F64" i="19"/>
  <c r="C64" i="19"/>
  <c r="F63" i="19"/>
  <c r="C63" i="19"/>
  <c r="F62" i="19"/>
  <c r="C62" i="19"/>
  <c r="F61" i="19"/>
  <c r="C61" i="19"/>
  <c r="F60" i="19"/>
  <c r="C60" i="19"/>
  <c r="F59" i="19"/>
  <c r="C59" i="19"/>
  <c r="F58" i="19"/>
  <c r="C58" i="19"/>
  <c r="F57" i="19"/>
  <c r="C57" i="19"/>
  <c r="F56" i="19"/>
  <c r="C56" i="19"/>
  <c r="F55" i="19"/>
  <c r="C55" i="19"/>
  <c r="F54" i="19"/>
  <c r="C54" i="19"/>
  <c r="F53" i="19"/>
  <c r="C53" i="19"/>
  <c r="F52" i="19"/>
  <c r="C52" i="19"/>
  <c r="F51" i="19"/>
  <c r="C51" i="19"/>
  <c r="F50" i="19"/>
  <c r="C50" i="19"/>
  <c r="F49" i="19"/>
  <c r="C49" i="19"/>
  <c r="F48" i="19"/>
  <c r="C48" i="19"/>
  <c r="F47" i="19"/>
  <c r="C47" i="19"/>
  <c r="F46" i="19"/>
  <c r="C46" i="19"/>
  <c r="F45" i="19"/>
  <c r="C45" i="19"/>
  <c r="F44" i="19"/>
  <c r="C44" i="19"/>
  <c r="F43" i="19"/>
  <c r="C43" i="19"/>
  <c r="F42" i="19"/>
  <c r="C42" i="19"/>
  <c r="F41" i="19"/>
  <c r="C41" i="19"/>
  <c r="F40" i="19"/>
  <c r="C40" i="19"/>
  <c r="F39" i="19"/>
  <c r="C39" i="19"/>
  <c r="F38" i="19"/>
  <c r="C38" i="19"/>
  <c r="F37" i="19"/>
  <c r="C37" i="19"/>
  <c r="F36" i="19"/>
  <c r="C36" i="19"/>
  <c r="F35" i="19"/>
  <c r="C35" i="19"/>
  <c r="F34" i="19"/>
  <c r="C34" i="19"/>
  <c r="F33" i="19"/>
  <c r="C33" i="19"/>
  <c r="F32" i="19"/>
  <c r="C32" i="19"/>
  <c r="F31" i="19"/>
  <c r="C31" i="19"/>
  <c r="F30" i="19"/>
  <c r="C30" i="19"/>
  <c r="F29" i="19"/>
  <c r="C29" i="19"/>
  <c r="F28" i="19"/>
  <c r="C28" i="19"/>
  <c r="F27" i="19"/>
  <c r="C27" i="19"/>
  <c r="F26" i="19"/>
  <c r="C26" i="19"/>
  <c r="F25" i="19"/>
  <c r="C25" i="19"/>
  <c r="F24" i="19"/>
  <c r="C24" i="19"/>
  <c r="F23" i="19"/>
  <c r="C23" i="19"/>
  <c r="F22" i="19"/>
  <c r="C22" i="19"/>
  <c r="F21" i="19"/>
  <c r="C21" i="19"/>
  <c r="F20" i="19"/>
  <c r="C20" i="19"/>
  <c r="F19" i="19"/>
  <c r="C19" i="19"/>
  <c r="F18" i="19"/>
  <c r="C18" i="19"/>
  <c r="F17" i="19"/>
  <c r="C17" i="19"/>
  <c r="F16" i="19"/>
  <c r="C16" i="19"/>
  <c r="F14" i="19"/>
  <c r="C14" i="19"/>
  <c r="G14" i="19"/>
  <c r="R13" i="19"/>
  <c r="F13" i="19"/>
  <c r="C13" i="19"/>
  <c r="G13" i="19"/>
  <c r="F12" i="19"/>
  <c r="C12" i="19"/>
  <c r="G12" i="19"/>
  <c r="R4" i="19"/>
  <c r="B4" i="19"/>
  <c r="F3" i="19"/>
  <c r="E4" i="19"/>
  <c r="R2" i="19"/>
  <c r="F30" i="18"/>
  <c r="C30" i="18"/>
  <c r="F29" i="18"/>
  <c r="C29" i="18"/>
  <c r="F28" i="18"/>
  <c r="C28" i="18"/>
  <c r="F25" i="18"/>
  <c r="C25" i="18"/>
  <c r="B25" i="18"/>
  <c r="E25" i="18" s="1"/>
  <c r="H25" i="18" s="1"/>
  <c r="F24" i="18"/>
  <c r="C24" i="18"/>
  <c r="B24" i="18"/>
  <c r="E24" i="18" s="1"/>
  <c r="F23" i="18"/>
  <c r="C23" i="18"/>
  <c r="B23" i="18"/>
  <c r="E23" i="18" s="1"/>
  <c r="F20" i="18"/>
  <c r="C20" i="18"/>
  <c r="F19" i="18"/>
  <c r="C19" i="18"/>
  <c r="F18" i="18"/>
  <c r="C18" i="18"/>
  <c r="F15" i="18"/>
  <c r="C15" i="18"/>
  <c r="G15" i="18"/>
  <c r="F14" i="18"/>
  <c r="C14" i="18"/>
  <c r="G14" i="18"/>
  <c r="F13" i="18"/>
  <c r="C13" i="18"/>
  <c r="G13" i="18"/>
  <c r="B5" i="18"/>
  <c r="D30" i="18"/>
  <c r="F4" i="18"/>
  <c r="E5" i="18"/>
  <c r="L14" i="17"/>
  <c r="F24" i="10"/>
  <c r="F25" i="10"/>
  <c r="F26" i="10"/>
  <c r="F27" i="10"/>
  <c r="B25" i="10"/>
  <c r="B26" i="10"/>
  <c r="B27" i="10"/>
  <c r="B24" i="10"/>
  <c r="K27" i="10"/>
  <c r="K26" i="10"/>
  <c r="K25" i="10"/>
  <c r="K24" i="10"/>
  <c r="F22" i="10"/>
  <c r="C22" i="10"/>
  <c r="C23" i="10"/>
  <c r="F21" i="10"/>
  <c r="G21" i="10"/>
  <c r="H21" i="10"/>
  <c r="D21" i="10"/>
  <c r="E21" i="10"/>
  <c r="K25" i="11"/>
  <c r="K26" i="11"/>
  <c r="K27" i="11"/>
  <c r="K24" i="11"/>
  <c r="B27" i="16"/>
  <c r="D27" i="16" s="1"/>
  <c r="B28" i="16"/>
  <c r="D28" i="16" s="1"/>
  <c r="B29" i="16"/>
  <c r="F29" i="16" s="1"/>
  <c r="B26" i="16"/>
  <c r="C26" i="16" s="1"/>
  <c r="C7" i="16"/>
  <c r="I35" i="16"/>
  <c r="D42" i="14"/>
  <c r="E15" i="14"/>
  <c r="E16" i="14"/>
  <c r="B19" i="14"/>
  <c r="B20" i="14"/>
  <c r="C21" i="13"/>
  <c r="D620" i="13"/>
  <c r="C620" i="13"/>
  <c r="B620" i="13"/>
  <c r="D619" i="13"/>
  <c r="C619" i="13"/>
  <c r="B619" i="13"/>
  <c r="D618" i="13"/>
  <c r="C618" i="13"/>
  <c r="B618" i="13"/>
  <c r="D617" i="13"/>
  <c r="C617" i="13"/>
  <c r="B617" i="13"/>
  <c r="D616" i="13"/>
  <c r="C616" i="13"/>
  <c r="B616" i="13"/>
  <c r="D615" i="13"/>
  <c r="C615" i="13"/>
  <c r="B615" i="13"/>
  <c r="D614" i="13"/>
  <c r="C614" i="13"/>
  <c r="B614" i="13"/>
  <c r="D613" i="13"/>
  <c r="C613" i="13"/>
  <c r="B613" i="13"/>
  <c r="D612" i="13"/>
  <c r="C612" i="13"/>
  <c r="B612" i="13"/>
  <c r="D611" i="13"/>
  <c r="C611" i="13"/>
  <c r="B611" i="13"/>
  <c r="D610" i="13"/>
  <c r="C610" i="13"/>
  <c r="B610" i="13"/>
  <c r="D609" i="13"/>
  <c r="C609" i="13"/>
  <c r="B609" i="13"/>
  <c r="D608" i="13"/>
  <c r="C608" i="13"/>
  <c r="B608" i="13"/>
  <c r="D607" i="13"/>
  <c r="C607" i="13"/>
  <c r="B607" i="13"/>
  <c r="D606" i="13"/>
  <c r="C606" i="13"/>
  <c r="B606" i="13"/>
  <c r="D605" i="13"/>
  <c r="C605" i="13"/>
  <c r="B605" i="13"/>
  <c r="D604" i="13"/>
  <c r="C604" i="13"/>
  <c r="B604" i="13"/>
  <c r="D603" i="13"/>
  <c r="C603" i="13"/>
  <c r="B603" i="13"/>
  <c r="D602" i="13"/>
  <c r="C602" i="13"/>
  <c r="B602" i="13"/>
  <c r="D601" i="13"/>
  <c r="C601" i="13"/>
  <c r="B601" i="13"/>
  <c r="D600" i="13"/>
  <c r="C600" i="13"/>
  <c r="B600" i="13"/>
  <c r="D599" i="13"/>
  <c r="C599" i="13"/>
  <c r="B599" i="13"/>
  <c r="D598" i="13"/>
  <c r="C598" i="13"/>
  <c r="B598" i="13"/>
  <c r="D597" i="13"/>
  <c r="C597" i="13"/>
  <c r="B597" i="13"/>
  <c r="D596" i="13"/>
  <c r="C596" i="13"/>
  <c r="B596" i="13"/>
  <c r="D595" i="13"/>
  <c r="C595" i="13"/>
  <c r="B595" i="13"/>
  <c r="D594" i="13"/>
  <c r="C594" i="13"/>
  <c r="B594" i="13"/>
  <c r="D593" i="13"/>
  <c r="C593" i="13"/>
  <c r="B593" i="13"/>
  <c r="D592" i="13"/>
  <c r="C592" i="13"/>
  <c r="B592" i="13"/>
  <c r="D591" i="13"/>
  <c r="C591" i="13"/>
  <c r="B591" i="13"/>
  <c r="D590" i="13"/>
  <c r="C590" i="13"/>
  <c r="B590" i="13"/>
  <c r="D589" i="13"/>
  <c r="C589" i="13"/>
  <c r="B589" i="13"/>
  <c r="D588" i="13"/>
  <c r="C588" i="13"/>
  <c r="B588" i="13"/>
  <c r="D587" i="13"/>
  <c r="C587" i="13"/>
  <c r="B587" i="13"/>
  <c r="D586" i="13"/>
  <c r="C586" i="13"/>
  <c r="B586" i="13"/>
  <c r="D585" i="13"/>
  <c r="C585" i="13"/>
  <c r="B585" i="13"/>
  <c r="D584" i="13"/>
  <c r="C584" i="13"/>
  <c r="B584" i="13"/>
  <c r="D583" i="13"/>
  <c r="C583" i="13"/>
  <c r="B583" i="13"/>
  <c r="D582" i="13"/>
  <c r="C582" i="13"/>
  <c r="B582" i="13"/>
  <c r="D581" i="13"/>
  <c r="C581" i="13"/>
  <c r="B581" i="13"/>
  <c r="D580" i="13"/>
  <c r="C580" i="13"/>
  <c r="B580" i="13"/>
  <c r="D579" i="13"/>
  <c r="C579" i="13"/>
  <c r="B579" i="13"/>
  <c r="D578" i="13"/>
  <c r="C578" i="13"/>
  <c r="B578" i="13"/>
  <c r="D577" i="13"/>
  <c r="C577" i="13"/>
  <c r="B577" i="13"/>
  <c r="D576" i="13"/>
  <c r="C576" i="13"/>
  <c r="B576" i="13"/>
  <c r="D575" i="13"/>
  <c r="C575" i="13"/>
  <c r="B575" i="13"/>
  <c r="D574" i="13"/>
  <c r="C574" i="13"/>
  <c r="B574" i="13"/>
  <c r="D573" i="13"/>
  <c r="C573" i="13"/>
  <c r="B573" i="13"/>
  <c r="D572" i="13"/>
  <c r="C572" i="13"/>
  <c r="B572" i="13"/>
  <c r="D571" i="13"/>
  <c r="C571" i="13"/>
  <c r="B571" i="13"/>
  <c r="D570" i="13"/>
  <c r="C570" i="13"/>
  <c r="B570" i="13"/>
  <c r="D569" i="13"/>
  <c r="C569" i="13"/>
  <c r="B569" i="13"/>
  <c r="D568" i="13"/>
  <c r="C568" i="13"/>
  <c r="B568" i="13"/>
  <c r="D567" i="13"/>
  <c r="C567" i="13"/>
  <c r="B567" i="13"/>
  <c r="D566" i="13"/>
  <c r="C566" i="13"/>
  <c r="B566" i="13"/>
  <c r="D565" i="13"/>
  <c r="C565" i="13"/>
  <c r="B565" i="13"/>
  <c r="D564" i="13"/>
  <c r="C564" i="13"/>
  <c r="B564" i="13"/>
  <c r="D563" i="13"/>
  <c r="C563" i="13"/>
  <c r="B563" i="13"/>
  <c r="D562" i="13"/>
  <c r="C562" i="13"/>
  <c r="B562" i="13"/>
  <c r="D561" i="13"/>
  <c r="C561" i="13"/>
  <c r="B561" i="13"/>
  <c r="D560" i="13"/>
  <c r="C560" i="13"/>
  <c r="B560" i="13"/>
  <c r="D559" i="13"/>
  <c r="C559" i="13"/>
  <c r="B559" i="13"/>
  <c r="D558" i="13"/>
  <c r="C558" i="13"/>
  <c r="B558" i="13"/>
  <c r="D557" i="13"/>
  <c r="C557" i="13"/>
  <c r="B557" i="13"/>
  <c r="D556" i="13"/>
  <c r="C556" i="13"/>
  <c r="B556" i="13"/>
  <c r="D555" i="13"/>
  <c r="C555" i="13"/>
  <c r="B555" i="13"/>
  <c r="D554" i="13"/>
  <c r="C554" i="13"/>
  <c r="B554" i="13"/>
  <c r="D553" i="13"/>
  <c r="C553" i="13"/>
  <c r="B553" i="13"/>
  <c r="D552" i="13"/>
  <c r="C552" i="13"/>
  <c r="B552" i="13"/>
  <c r="D551" i="13"/>
  <c r="C551" i="13"/>
  <c r="B551" i="13"/>
  <c r="D550" i="13"/>
  <c r="C550" i="13"/>
  <c r="B550" i="13"/>
  <c r="D549" i="13"/>
  <c r="C549" i="13"/>
  <c r="B549" i="13"/>
  <c r="D548" i="13"/>
  <c r="C548" i="13"/>
  <c r="B548" i="13"/>
  <c r="D547" i="13"/>
  <c r="C547" i="13"/>
  <c r="B547" i="13"/>
  <c r="D546" i="13"/>
  <c r="C546" i="13"/>
  <c r="B546" i="13"/>
  <c r="D545" i="13"/>
  <c r="C545" i="13"/>
  <c r="B545" i="13"/>
  <c r="D544" i="13"/>
  <c r="C544" i="13"/>
  <c r="B544" i="13"/>
  <c r="D543" i="13"/>
  <c r="C543" i="13"/>
  <c r="B543" i="13"/>
  <c r="D542" i="13"/>
  <c r="C542" i="13"/>
  <c r="B542" i="13"/>
  <c r="D541" i="13"/>
  <c r="C541" i="13"/>
  <c r="B541" i="13"/>
  <c r="D540" i="13"/>
  <c r="C540" i="13"/>
  <c r="B540" i="13"/>
  <c r="D539" i="13"/>
  <c r="C539" i="13"/>
  <c r="B539" i="13"/>
  <c r="D538" i="13"/>
  <c r="C538" i="13"/>
  <c r="B538" i="13"/>
  <c r="D537" i="13"/>
  <c r="C537" i="13"/>
  <c r="B537" i="13"/>
  <c r="D536" i="13"/>
  <c r="C536" i="13"/>
  <c r="B536" i="13"/>
  <c r="D535" i="13"/>
  <c r="C535" i="13"/>
  <c r="B535" i="13"/>
  <c r="D534" i="13"/>
  <c r="C534" i="13"/>
  <c r="B534" i="13"/>
  <c r="D533" i="13"/>
  <c r="C533" i="13"/>
  <c r="B533" i="13"/>
  <c r="D532" i="13"/>
  <c r="C532" i="13"/>
  <c r="B532" i="13"/>
  <c r="D531" i="13"/>
  <c r="C531" i="13"/>
  <c r="B531" i="13"/>
  <c r="D530" i="13"/>
  <c r="C530" i="13"/>
  <c r="B530" i="13"/>
  <c r="D529" i="13"/>
  <c r="C529" i="13"/>
  <c r="B529" i="13"/>
  <c r="D528" i="13"/>
  <c r="C528" i="13"/>
  <c r="B528" i="13"/>
  <c r="D527" i="13"/>
  <c r="C527" i="13"/>
  <c r="B527" i="13"/>
  <c r="D526" i="13"/>
  <c r="C526" i="13"/>
  <c r="B526" i="13"/>
  <c r="D525" i="13"/>
  <c r="C525" i="13"/>
  <c r="B525" i="13"/>
  <c r="D524" i="13"/>
  <c r="C524" i="13"/>
  <c r="B524" i="13"/>
  <c r="D523" i="13"/>
  <c r="C523" i="13"/>
  <c r="B523" i="13"/>
  <c r="D522" i="13"/>
  <c r="C522" i="13"/>
  <c r="B522" i="13"/>
  <c r="D521" i="13"/>
  <c r="C521" i="13"/>
  <c r="B521" i="13"/>
  <c r="D520" i="13"/>
  <c r="C520" i="13"/>
  <c r="B520" i="13"/>
  <c r="D519" i="13"/>
  <c r="C519" i="13"/>
  <c r="B519" i="13"/>
  <c r="D518" i="13"/>
  <c r="C518" i="13"/>
  <c r="B518" i="13"/>
  <c r="D517" i="13"/>
  <c r="C517" i="13"/>
  <c r="B517" i="13"/>
  <c r="D516" i="13"/>
  <c r="C516" i="13"/>
  <c r="B516" i="13"/>
  <c r="D515" i="13"/>
  <c r="C515" i="13"/>
  <c r="B515" i="13"/>
  <c r="D514" i="13"/>
  <c r="C514" i="13"/>
  <c r="B514" i="13"/>
  <c r="D513" i="13"/>
  <c r="C513" i="13"/>
  <c r="B513" i="13"/>
  <c r="D512" i="13"/>
  <c r="C512" i="13"/>
  <c r="B512" i="13"/>
  <c r="D511" i="13"/>
  <c r="C511" i="13"/>
  <c r="B511" i="13"/>
  <c r="D510" i="13"/>
  <c r="C510" i="13"/>
  <c r="B510" i="13"/>
  <c r="D509" i="13"/>
  <c r="C509" i="13"/>
  <c r="B509" i="13"/>
  <c r="D508" i="13"/>
  <c r="C508" i="13"/>
  <c r="B508" i="13"/>
  <c r="D507" i="13"/>
  <c r="C507" i="13"/>
  <c r="B507" i="13"/>
  <c r="D506" i="13"/>
  <c r="C506" i="13"/>
  <c r="B506" i="13"/>
  <c r="D505" i="13"/>
  <c r="C505" i="13"/>
  <c r="B505" i="13"/>
  <c r="D504" i="13"/>
  <c r="C504" i="13"/>
  <c r="B504" i="13"/>
  <c r="D503" i="13"/>
  <c r="C503" i="13"/>
  <c r="B503" i="13"/>
  <c r="D502" i="13"/>
  <c r="C502" i="13"/>
  <c r="B502" i="13"/>
  <c r="D501" i="13"/>
  <c r="C501" i="13"/>
  <c r="B501" i="13"/>
  <c r="D500" i="13"/>
  <c r="C500" i="13"/>
  <c r="B500" i="13"/>
  <c r="D499" i="13"/>
  <c r="C499" i="13"/>
  <c r="B499" i="13"/>
  <c r="D498" i="13"/>
  <c r="C498" i="13"/>
  <c r="B498" i="13"/>
  <c r="D497" i="13"/>
  <c r="C497" i="13"/>
  <c r="B497" i="13"/>
  <c r="D496" i="13"/>
  <c r="C496" i="13"/>
  <c r="B496" i="13"/>
  <c r="D495" i="13"/>
  <c r="C495" i="13"/>
  <c r="B495" i="13"/>
  <c r="D494" i="13"/>
  <c r="C494" i="13"/>
  <c r="B494" i="13"/>
  <c r="D493" i="13"/>
  <c r="C493" i="13"/>
  <c r="B493" i="13"/>
  <c r="D492" i="13"/>
  <c r="C492" i="13"/>
  <c r="B492" i="13"/>
  <c r="D491" i="13"/>
  <c r="C491" i="13"/>
  <c r="B491" i="13"/>
  <c r="D490" i="13"/>
  <c r="C490" i="13"/>
  <c r="B490" i="13"/>
  <c r="D489" i="13"/>
  <c r="C489" i="13"/>
  <c r="B489" i="13"/>
  <c r="D488" i="13"/>
  <c r="C488" i="13"/>
  <c r="B488" i="13"/>
  <c r="D487" i="13"/>
  <c r="C487" i="13"/>
  <c r="B487" i="13"/>
  <c r="D486" i="13"/>
  <c r="C486" i="13"/>
  <c r="B486" i="13"/>
  <c r="D485" i="13"/>
  <c r="C485" i="13"/>
  <c r="B485" i="13"/>
  <c r="D484" i="13"/>
  <c r="C484" i="13"/>
  <c r="B484" i="13"/>
  <c r="D483" i="13"/>
  <c r="C483" i="13"/>
  <c r="B483" i="13"/>
  <c r="D482" i="13"/>
  <c r="C482" i="13"/>
  <c r="B482" i="13"/>
  <c r="D481" i="13"/>
  <c r="C481" i="13"/>
  <c r="B481" i="13"/>
  <c r="D480" i="13"/>
  <c r="C480" i="13"/>
  <c r="B480" i="13"/>
  <c r="D479" i="13"/>
  <c r="C479" i="13"/>
  <c r="B479" i="13"/>
  <c r="D478" i="13"/>
  <c r="C478" i="13"/>
  <c r="B478" i="13"/>
  <c r="D477" i="13"/>
  <c r="C477" i="13"/>
  <c r="B477" i="13"/>
  <c r="D476" i="13"/>
  <c r="C476" i="13"/>
  <c r="B476" i="13"/>
  <c r="D475" i="13"/>
  <c r="C475" i="13"/>
  <c r="B475" i="13"/>
  <c r="D474" i="13"/>
  <c r="C474" i="13"/>
  <c r="B474" i="13"/>
  <c r="D473" i="13"/>
  <c r="C473" i="13"/>
  <c r="B473" i="13"/>
  <c r="D472" i="13"/>
  <c r="C472" i="13"/>
  <c r="B472" i="13"/>
  <c r="D471" i="13"/>
  <c r="C471" i="13"/>
  <c r="B471" i="13"/>
  <c r="D470" i="13"/>
  <c r="C470" i="13"/>
  <c r="B470" i="13"/>
  <c r="D469" i="13"/>
  <c r="C469" i="13"/>
  <c r="B469" i="13"/>
  <c r="D468" i="13"/>
  <c r="C468" i="13"/>
  <c r="B468" i="13"/>
  <c r="D467" i="13"/>
  <c r="C467" i="13"/>
  <c r="B467" i="13"/>
  <c r="D466" i="13"/>
  <c r="C466" i="13"/>
  <c r="B466" i="13"/>
  <c r="D465" i="13"/>
  <c r="C465" i="13"/>
  <c r="B465" i="13"/>
  <c r="D464" i="13"/>
  <c r="C464" i="13"/>
  <c r="B464" i="13"/>
  <c r="D463" i="13"/>
  <c r="C463" i="13"/>
  <c r="B463" i="13"/>
  <c r="D462" i="13"/>
  <c r="C462" i="13"/>
  <c r="B462" i="13"/>
  <c r="D461" i="13"/>
  <c r="C461" i="13"/>
  <c r="B461" i="13"/>
  <c r="D460" i="13"/>
  <c r="C460" i="13"/>
  <c r="B460" i="13"/>
  <c r="D459" i="13"/>
  <c r="C459" i="13"/>
  <c r="B459" i="13"/>
  <c r="D458" i="13"/>
  <c r="C458" i="13"/>
  <c r="B458" i="13"/>
  <c r="D457" i="13"/>
  <c r="C457" i="13"/>
  <c r="B457" i="13"/>
  <c r="D456" i="13"/>
  <c r="C456" i="13"/>
  <c r="B456" i="13"/>
  <c r="D455" i="13"/>
  <c r="C455" i="13"/>
  <c r="B455" i="13"/>
  <c r="D454" i="13"/>
  <c r="C454" i="13"/>
  <c r="B454" i="13"/>
  <c r="D453" i="13"/>
  <c r="C453" i="13"/>
  <c r="B453" i="13"/>
  <c r="D452" i="13"/>
  <c r="C452" i="13"/>
  <c r="B452" i="13"/>
  <c r="D451" i="13"/>
  <c r="C451" i="13"/>
  <c r="B451" i="13"/>
  <c r="D450" i="13"/>
  <c r="C450" i="13"/>
  <c r="B450" i="13"/>
  <c r="D449" i="13"/>
  <c r="C449" i="13"/>
  <c r="B449" i="13"/>
  <c r="D448" i="13"/>
  <c r="C448" i="13"/>
  <c r="B448" i="13"/>
  <c r="D447" i="13"/>
  <c r="C447" i="13"/>
  <c r="B447" i="13"/>
  <c r="D446" i="13"/>
  <c r="C446" i="13"/>
  <c r="B446" i="13"/>
  <c r="D445" i="13"/>
  <c r="C445" i="13"/>
  <c r="B445" i="13"/>
  <c r="D444" i="13"/>
  <c r="C444" i="13"/>
  <c r="B444" i="13"/>
  <c r="D443" i="13"/>
  <c r="C443" i="13"/>
  <c r="B443" i="13"/>
  <c r="D442" i="13"/>
  <c r="C442" i="13"/>
  <c r="B442" i="13"/>
  <c r="D441" i="13"/>
  <c r="C441" i="13"/>
  <c r="B441" i="13"/>
  <c r="D440" i="13"/>
  <c r="C440" i="13"/>
  <c r="B440" i="13"/>
  <c r="D439" i="13"/>
  <c r="C439" i="13"/>
  <c r="B439" i="13"/>
  <c r="D438" i="13"/>
  <c r="C438" i="13"/>
  <c r="B438" i="13"/>
  <c r="D437" i="13"/>
  <c r="C437" i="13"/>
  <c r="B437" i="13"/>
  <c r="D436" i="13"/>
  <c r="C436" i="13"/>
  <c r="B436" i="13"/>
  <c r="D435" i="13"/>
  <c r="C435" i="13"/>
  <c r="B435" i="13"/>
  <c r="D434" i="13"/>
  <c r="C434" i="13"/>
  <c r="B434" i="13"/>
  <c r="D433" i="13"/>
  <c r="C433" i="13"/>
  <c r="B433" i="13"/>
  <c r="D432" i="13"/>
  <c r="C432" i="13"/>
  <c r="B432" i="13"/>
  <c r="D431" i="13"/>
  <c r="C431" i="13"/>
  <c r="B431" i="13"/>
  <c r="D430" i="13"/>
  <c r="C430" i="13"/>
  <c r="B430" i="13"/>
  <c r="D429" i="13"/>
  <c r="C429" i="13"/>
  <c r="B429" i="13"/>
  <c r="D428" i="13"/>
  <c r="C428" i="13"/>
  <c r="B428" i="13"/>
  <c r="D427" i="13"/>
  <c r="C427" i="13"/>
  <c r="B427" i="13"/>
  <c r="D426" i="13"/>
  <c r="C426" i="13"/>
  <c r="B426" i="13"/>
  <c r="D425" i="13"/>
  <c r="C425" i="13"/>
  <c r="B425" i="13"/>
  <c r="D424" i="13"/>
  <c r="C424" i="13"/>
  <c r="B424" i="13"/>
  <c r="D423" i="13"/>
  <c r="C423" i="13"/>
  <c r="B423" i="13"/>
  <c r="D422" i="13"/>
  <c r="C422" i="13"/>
  <c r="B422" i="13"/>
  <c r="D421" i="13"/>
  <c r="C421" i="13"/>
  <c r="B421" i="13"/>
  <c r="D420" i="13"/>
  <c r="C420" i="13"/>
  <c r="B420" i="13"/>
  <c r="D419" i="13"/>
  <c r="C419" i="13"/>
  <c r="B419" i="13"/>
  <c r="D418" i="13"/>
  <c r="C418" i="13"/>
  <c r="B418" i="13"/>
  <c r="D417" i="13"/>
  <c r="C417" i="13"/>
  <c r="B417" i="13"/>
  <c r="D416" i="13"/>
  <c r="C416" i="13"/>
  <c r="B416" i="13"/>
  <c r="D415" i="13"/>
  <c r="C415" i="13"/>
  <c r="B415" i="13"/>
  <c r="D414" i="13"/>
  <c r="C414" i="13"/>
  <c r="B414" i="13"/>
  <c r="D413" i="13"/>
  <c r="C413" i="13"/>
  <c r="B413" i="13"/>
  <c r="D412" i="13"/>
  <c r="C412" i="13"/>
  <c r="B412" i="13"/>
  <c r="D411" i="13"/>
  <c r="C411" i="13"/>
  <c r="B411" i="13"/>
  <c r="D410" i="13"/>
  <c r="C410" i="13"/>
  <c r="B410" i="13"/>
  <c r="D409" i="13"/>
  <c r="C409" i="13"/>
  <c r="B409" i="13"/>
  <c r="D408" i="13"/>
  <c r="C408" i="13"/>
  <c r="B408" i="13"/>
  <c r="D407" i="13"/>
  <c r="C407" i="13"/>
  <c r="B407" i="13"/>
  <c r="D406" i="13"/>
  <c r="C406" i="13"/>
  <c r="B406" i="13"/>
  <c r="D405" i="13"/>
  <c r="C405" i="13"/>
  <c r="B405" i="13"/>
  <c r="D404" i="13"/>
  <c r="C404" i="13"/>
  <c r="B404" i="13"/>
  <c r="D403" i="13"/>
  <c r="C403" i="13"/>
  <c r="B403" i="13"/>
  <c r="D402" i="13"/>
  <c r="C402" i="13"/>
  <c r="B402" i="13"/>
  <c r="D401" i="13"/>
  <c r="C401" i="13"/>
  <c r="B401" i="13"/>
  <c r="D400" i="13"/>
  <c r="C400" i="13"/>
  <c r="B400" i="13"/>
  <c r="D399" i="13"/>
  <c r="C399" i="13"/>
  <c r="B399" i="13"/>
  <c r="D398" i="13"/>
  <c r="C398" i="13"/>
  <c r="B398" i="13"/>
  <c r="D397" i="13"/>
  <c r="C397" i="13"/>
  <c r="B397" i="13"/>
  <c r="D396" i="13"/>
  <c r="C396" i="13"/>
  <c r="B396" i="13"/>
  <c r="D395" i="13"/>
  <c r="C395" i="13"/>
  <c r="B395" i="13"/>
  <c r="D394" i="13"/>
  <c r="C394" i="13"/>
  <c r="B394" i="13"/>
  <c r="D393" i="13"/>
  <c r="C393" i="13"/>
  <c r="B393" i="13"/>
  <c r="D392" i="13"/>
  <c r="C392" i="13"/>
  <c r="B392" i="13"/>
  <c r="D391" i="13"/>
  <c r="C391" i="13"/>
  <c r="B391" i="13"/>
  <c r="D390" i="13"/>
  <c r="C390" i="13"/>
  <c r="B390" i="13"/>
  <c r="D389" i="13"/>
  <c r="C389" i="13"/>
  <c r="B389" i="13"/>
  <c r="D388" i="13"/>
  <c r="C388" i="13"/>
  <c r="B388" i="13"/>
  <c r="D387" i="13"/>
  <c r="C387" i="13"/>
  <c r="B387" i="13"/>
  <c r="D386" i="13"/>
  <c r="C386" i="13"/>
  <c r="B386" i="13"/>
  <c r="D385" i="13"/>
  <c r="C385" i="13"/>
  <c r="B385" i="13"/>
  <c r="D384" i="13"/>
  <c r="C384" i="13"/>
  <c r="B384" i="13"/>
  <c r="D383" i="13"/>
  <c r="C383" i="13"/>
  <c r="B383" i="13"/>
  <c r="D382" i="13"/>
  <c r="C382" i="13"/>
  <c r="B382" i="13"/>
  <c r="D381" i="13"/>
  <c r="C381" i="13"/>
  <c r="B381" i="13"/>
  <c r="D380" i="13"/>
  <c r="C380" i="13"/>
  <c r="B380" i="13"/>
  <c r="D379" i="13"/>
  <c r="C379" i="13"/>
  <c r="B379" i="13"/>
  <c r="D378" i="13"/>
  <c r="C378" i="13"/>
  <c r="B378" i="13"/>
  <c r="D377" i="13"/>
  <c r="C377" i="13"/>
  <c r="B377" i="13"/>
  <c r="D376" i="13"/>
  <c r="C376" i="13"/>
  <c r="B376" i="13"/>
  <c r="D375" i="13"/>
  <c r="C375" i="13"/>
  <c r="B375" i="13"/>
  <c r="D374" i="13"/>
  <c r="C374" i="13"/>
  <c r="B374" i="13"/>
  <c r="D373" i="13"/>
  <c r="C373" i="13"/>
  <c r="B373" i="13"/>
  <c r="D372" i="13"/>
  <c r="C372" i="13"/>
  <c r="B372" i="13"/>
  <c r="D371" i="13"/>
  <c r="C371" i="13"/>
  <c r="B371" i="13"/>
  <c r="D370" i="13"/>
  <c r="C370" i="13"/>
  <c r="B370" i="13"/>
  <c r="D369" i="13"/>
  <c r="C369" i="13"/>
  <c r="B369" i="13"/>
  <c r="D368" i="13"/>
  <c r="C368" i="13"/>
  <c r="B368" i="13"/>
  <c r="D367" i="13"/>
  <c r="C367" i="13"/>
  <c r="B367" i="13"/>
  <c r="D366" i="13"/>
  <c r="C366" i="13"/>
  <c r="B366" i="13"/>
  <c r="D365" i="13"/>
  <c r="C365" i="13"/>
  <c r="B365" i="13"/>
  <c r="D364" i="13"/>
  <c r="C364" i="13"/>
  <c r="B364" i="13"/>
  <c r="D363" i="13"/>
  <c r="C363" i="13"/>
  <c r="B363" i="13"/>
  <c r="D362" i="13"/>
  <c r="C362" i="13"/>
  <c r="B362" i="13"/>
  <c r="D361" i="13"/>
  <c r="C361" i="13"/>
  <c r="B361" i="13"/>
  <c r="D360" i="13"/>
  <c r="C360" i="13"/>
  <c r="B360" i="13"/>
  <c r="D359" i="13"/>
  <c r="C359" i="13"/>
  <c r="B359" i="13"/>
  <c r="D358" i="13"/>
  <c r="C358" i="13"/>
  <c r="B358" i="13"/>
  <c r="D357" i="13"/>
  <c r="C357" i="13"/>
  <c r="B357" i="13"/>
  <c r="D356" i="13"/>
  <c r="C356" i="13"/>
  <c r="B356" i="13"/>
  <c r="D355" i="13"/>
  <c r="C355" i="13"/>
  <c r="B355" i="13"/>
  <c r="D354" i="13"/>
  <c r="C354" i="13"/>
  <c r="B354" i="13"/>
  <c r="D353" i="13"/>
  <c r="C353" i="13"/>
  <c r="B353" i="13"/>
  <c r="D352" i="13"/>
  <c r="C352" i="13"/>
  <c r="B352" i="13"/>
  <c r="D351" i="13"/>
  <c r="C351" i="13"/>
  <c r="B351" i="13"/>
  <c r="D350" i="13"/>
  <c r="C350" i="13"/>
  <c r="B350" i="13"/>
  <c r="D349" i="13"/>
  <c r="C349" i="13"/>
  <c r="B349" i="13"/>
  <c r="D348" i="13"/>
  <c r="C348" i="13"/>
  <c r="B348" i="13"/>
  <c r="D347" i="13"/>
  <c r="C347" i="13"/>
  <c r="B347" i="13"/>
  <c r="D346" i="13"/>
  <c r="C346" i="13"/>
  <c r="B346" i="13"/>
  <c r="D345" i="13"/>
  <c r="C345" i="13"/>
  <c r="B345" i="13"/>
  <c r="D344" i="13"/>
  <c r="C344" i="13"/>
  <c r="B344" i="13"/>
  <c r="D343" i="13"/>
  <c r="C343" i="13"/>
  <c r="B343" i="13"/>
  <c r="D342" i="13"/>
  <c r="C342" i="13"/>
  <c r="B342" i="13"/>
  <c r="D341" i="13"/>
  <c r="C341" i="13"/>
  <c r="B341" i="13"/>
  <c r="D340" i="13"/>
  <c r="C340" i="13"/>
  <c r="B340" i="13"/>
  <c r="D339" i="13"/>
  <c r="C339" i="13"/>
  <c r="B339" i="13"/>
  <c r="D338" i="13"/>
  <c r="C338" i="13"/>
  <c r="B338" i="13"/>
  <c r="D337" i="13"/>
  <c r="C337" i="13"/>
  <c r="B337" i="13"/>
  <c r="D336" i="13"/>
  <c r="C336" i="13"/>
  <c r="B336" i="13"/>
  <c r="D335" i="13"/>
  <c r="C335" i="13"/>
  <c r="B335" i="13"/>
  <c r="D334" i="13"/>
  <c r="C334" i="13"/>
  <c r="B334" i="13"/>
  <c r="D333" i="13"/>
  <c r="C333" i="13"/>
  <c r="B333" i="13"/>
  <c r="D332" i="13"/>
  <c r="C332" i="13"/>
  <c r="B332" i="13"/>
  <c r="D331" i="13"/>
  <c r="C331" i="13"/>
  <c r="B331" i="13"/>
  <c r="D330" i="13"/>
  <c r="C330" i="13"/>
  <c r="B330" i="13"/>
  <c r="D329" i="13"/>
  <c r="C329" i="13"/>
  <c r="B329" i="13"/>
  <c r="D328" i="13"/>
  <c r="C328" i="13"/>
  <c r="B328" i="13"/>
  <c r="D327" i="13"/>
  <c r="C327" i="13"/>
  <c r="B327" i="13"/>
  <c r="D326" i="13"/>
  <c r="C326" i="13"/>
  <c r="B326" i="13"/>
  <c r="D325" i="13"/>
  <c r="C325" i="13"/>
  <c r="B325" i="13"/>
  <c r="D324" i="13"/>
  <c r="C324" i="13"/>
  <c r="B324" i="13"/>
  <c r="D323" i="13"/>
  <c r="C323" i="13"/>
  <c r="B323" i="13"/>
  <c r="D322" i="13"/>
  <c r="C322" i="13"/>
  <c r="B322" i="13"/>
  <c r="D321" i="13"/>
  <c r="C321" i="13"/>
  <c r="B321" i="13"/>
  <c r="D320" i="13"/>
  <c r="C320" i="13"/>
  <c r="B320" i="13"/>
  <c r="D319" i="13"/>
  <c r="C319" i="13"/>
  <c r="B319" i="13"/>
  <c r="D318" i="13"/>
  <c r="C318" i="13"/>
  <c r="B318" i="13"/>
  <c r="D317" i="13"/>
  <c r="C317" i="13"/>
  <c r="B317" i="13"/>
  <c r="D316" i="13"/>
  <c r="C316" i="13"/>
  <c r="B316" i="13"/>
  <c r="D315" i="13"/>
  <c r="C315" i="13"/>
  <c r="B315" i="13"/>
  <c r="D314" i="13"/>
  <c r="C314" i="13"/>
  <c r="B314" i="13"/>
  <c r="D313" i="13"/>
  <c r="C313" i="13"/>
  <c r="B313" i="13"/>
  <c r="D312" i="13"/>
  <c r="C312" i="13"/>
  <c r="B312" i="13"/>
  <c r="D311" i="13"/>
  <c r="C311" i="13"/>
  <c r="B311" i="13"/>
  <c r="D310" i="13"/>
  <c r="C310" i="13"/>
  <c r="B310" i="13"/>
  <c r="D309" i="13"/>
  <c r="C309" i="13"/>
  <c r="B309" i="13"/>
  <c r="D308" i="13"/>
  <c r="C308" i="13"/>
  <c r="B308" i="13"/>
  <c r="D307" i="13"/>
  <c r="C307" i="13"/>
  <c r="B307" i="13"/>
  <c r="D306" i="13"/>
  <c r="C306" i="13"/>
  <c r="B306" i="13"/>
  <c r="D305" i="13"/>
  <c r="C305" i="13"/>
  <c r="B305" i="13"/>
  <c r="D304" i="13"/>
  <c r="C304" i="13"/>
  <c r="B304" i="13"/>
  <c r="D303" i="13"/>
  <c r="C303" i="13"/>
  <c r="B303" i="13"/>
  <c r="D302" i="13"/>
  <c r="C302" i="13"/>
  <c r="B302" i="13"/>
  <c r="D301" i="13"/>
  <c r="C301" i="13"/>
  <c r="B301" i="13"/>
  <c r="D300" i="13"/>
  <c r="C300" i="13"/>
  <c r="B300" i="13"/>
  <c r="D299" i="13"/>
  <c r="C299" i="13"/>
  <c r="B299" i="13"/>
  <c r="D298" i="13"/>
  <c r="C298" i="13"/>
  <c r="B298" i="13"/>
  <c r="D297" i="13"/>
  <c r="C297" i="13"/>
  <c r="B297" i="13"/>
  <c r="D296" i="13"/>
  <c r="C296" i="13"/>
  <c r="B296" i="13"/>
  <c r="D295" i="13"/>
  <c r="C295" i="13"/>
  <c r="B295" i="13"/>
  <c r="D294" i="13"/>
  <c r="C294" i="13"/>
  <c r="B294" i="13"/>
  <c r="D293" i="13"/>
  <c r="C293" i="13"/>
  <c r="B293" i="13"/>
  <c r="D292" i="13"/>
  <c r="C292" i="13"/>
  <c r="B292" i="13"/>
  <c r="D291" i="13"/>
  <c r="C291" i="13"/>
  <c r="B291" i="13"/>
  <c r="D290" i="13"/>
  <c r="C290" i="13"/>
  <c r="B290" i="13"/>
  <c r="D289" i="13"/>
  <c r="C289" i="13"/>
  <c r="B289" i="13"/>
  <c r="D288" i="13"/>
  <c r="C288" i="13"/>
  <c r="B288" i="13"/>
  <c r="D287" i="13"/>
  <c r="C287" i="13"/>
  <c r="B287" i="13"/>
  <c r="D286" i="13"/>
  <c r="C286" i="13"/>
  <c r="B286" i="13"/>
  <c r="D285" i="13"/>
  <c r="C285" i="13"/>
  <c r="B285" i="13"/>
  <c r="D284" i="13"/>
  <c r="C284" i="13"/>
  <c r="B284" i="13"/>
  <c r="D283" i="13"/>
  <c r="C283" i="13"/>
  <c r="B283" i="13"/>
  <c r="D282" i="13"/>
  <c r="C282" i="13"/>
  <c r="B282" i="13"/>
  <c r="D281" i="13"/>
  <c r="C281" i="13"/>
  <c r="B281" i="13"/>
  <c r="D280" i="13"/>
  <c r="C280" i="13"/>
  <c r="B280" i="13"/>
  <c r="D279" i="13"/>
  <c r="C279" i="13"/>
  <c r="B279" i="13"/>
  <c r="D278" i="13"/>
  <c r="C278" i="13"/>
  <c r="B278" i="13"/>
  <c r="D277" i="13"/>
  <c r="C277" i="13"/>
  <c r="B277" i="13"/>
  <c r="D276" i="13"/>
  <c r="C276" i="13"/>
  <c r="B276" i="13"/>
  <c r="D275" i="13"/>
  <c r="C275" i="13"/>
  <c r="B275" i="13"/>
  <c r="D274" i="13"/>
  <c r="C274" i="13"/>
  <c r="B274" i="13"/>
  <c r="D273" i="13"/>
  <c r="C273" i="13"/>
  <c r="B273" i="13"/>
  <c r="D272" i="13"/>
  <c r="C272" i="13"/>
  <c r="B272" i="13"/>
  <c r="D271" i="13"/>
  <c r="C271" i="13"/>
  <c r="B271" i="13"/>
  <c r="D270" i="13"/>
  <c r="C270" i="13"/>
  <c r="B270" i="13"/>
  <c r="D269" i="13"/>
  <c r="C269" i="13"/>
  <c r="B269" i="13"/>
  <c r="D268" i="13"/>
  <c r="C268" i="13"/>
  <c r="B268" i="13"/>
  <c r="D267" i="13"/>
  <c r="C267" i="13"/>
  <c r="B267" i="13"/>
  <c r="D266" i="13"/>
  <c r="C266" i="13"/>
  <c r="B266" i="13"/>
  <c r="D265" i="13"/>
  <c r="C265" i="13"/>
  <c r="B265" i="13"/>
  <c r="D264" i="13"/>
  <c r="C264" i="13"/>
  <c r="B264" i="13"/>
  <c r="D263" i="13"/>
  <c r="C263" i="13"/>
  <c r="B263" i="13"/>
  <c r="D262" i="13"/>
  <c r="C262" i="13"/>
  <c r="B262" i="13"/>
  <c r="D261" i="13"/>
  <c r="C261" i="13"/>
  <c r="B261" i="13"/>
  <c r="D260" i="13"/>
  <c r="C260" i="13"/>
  <c r="B260" i="13"/>
  <c r="D259" i="13"/>
  <c r="C259" i="13"/>
  <c r="B259" i="13"/>
  <c r="D258" i="13"/>
  <c r="C258" i="13"/>
  <c r="B258" i="13"/>
  <c r="D257" i="13"/>
  <c r="C257" i="13"/>
  <c r="B257" i="13"/>
  <c r="D256" i="13"/>
  <c r="C256" i="13"/>
  <c r="B256" i="13"/>
  <c r="D255" i="13"/>
  <c r="C255" i="13"/>
  <c r="B255" i="13"/>
  <c r="D254" i="13"/>
  <c r="C254" i="13"/>
  <c r="B254" i="13"/>
  <c r="D253" i="13"/>
  <c r="C253" i="13"/>
  <c r="B253" i="13"/>
  <c r="D252" i="13"/>
  <c r="C252" i="13"/>
  <c r="B252" i="13"/>
  <c r="D251" i="13"/>
  <c r="C251" i="13"/>
  <c r="B251" i="13"/>
  <c r="D250" i="13"/>
  <c r="C250" i="13"/>
  <c r="B250" i="13"/>
  <c r="D249" i="13"/>
  <c r="C249" i="13"/>
  <c r="B249" i="13"/>
  <c r="D248" i="13"/>
  <c r="C248" i="13"/>
  <c r="B248" i="13"/>
  <c r="D247" i="13"/>
  <c r="C247" i="13"/>
  <c r="B247" i="13"/>
  <c r="D246" i="13"/>
  <c r="C246" i="13"/>
  <c r="B246" i="13"/>
  <c r="D245" i="13"/>
  <c r="C245" i="13"/>
  <c r="B245" i="13"/>
  <c r="D244" i="13"/>
  <c r="C244" i="13"/>
  <c r="B244" i="13"/>
  <c r="D243" i="13"/>
  <c r="C243" i="13"/>
  <c r="B243" i="13"/>
  <c r="D242" i="13"/>
  <c r="C242" i="13"/>
  <c r="B242" i="13"/>
  <c r="D241" i="13"/>
  <c r="C241" i="13"/>
  <c r="B241" i="13"/>
  <c r="D240" i="13"/>
  <c r="C240" i="13"/>
  <c r="B240" i="13"/>
  <c r="D239" i="13"/>
  <c r="C239" i="13"/>
  <c r="B239" i="13"/>
  <c r="D238" i="13"/>
  <c r="C238" i="13"/>
  <c r="B238" i="13"/>
  <c r="D237" i="13"/>
  <c r="C237" i="13"/>
  <c r="B237" i="13"/>
  <c r="D236" i="13"/>
  <c r="C236" i="13"/>
  <c r="B236" i="13"/>
  <c r="D235" i="13"/>
  <c r="C235" i="13"/>
  <c r="B235" i="13"/>
  <c r="D234" i="13"/>
  <c r="C234" i="13"/>
  <c r="B234" i="13"/>
  <c r="D233" i="13"/>
  <c r="C233" i="13"/>
  <c r="B233" i="13"/>
  <c r="D232" i="13"/>
  <c r="C232" i="13"/>
  <c r="B232" i="13"/>
  <c r="D231" i="13"/>
  <c r="C231" i="13"/>
  <c r="B231" i="13"/>
  <c r="D230" i="13"/>
  <c r="C230" i="13"/>
  <c r="B230" i="13"/>
  <c r="D229" i="13"/>
  <c r="C229" i="13"/>
  <c r="B229" i="13"/>
  <c r="D228" i="13"/>
  <c r="C228" i="13"/>
  <c r="B228" i="13"/>
  <c r="D227" i="13"/>
  <c r="C227" i="13"/>
  <c r="B227" i="13"/>
  <c r="D226" i="13"/>
  <c r="C226" i="13"/>
  <c r="B226" i="13"/>
  <c r="D225" i="13"/>
  <c r="C225" i="13"/>
  <c r="B225" i="13"/>
  <c r="D224" i="13"/>
  <c r="C224" i="13"/>
  <c r="B224" i="13"/>
  <c r="D223" i="13"/>
  <c r="C223" i="13"/>
  <c r="B223" i="13"/>
  <c r="D222" i="13"/>
  <c r="C222" i="13"/>
  <c r="B222" i="13"/>
  <c r="D221" i="13"/>
  <c r="C221" i="13"/>
  <c r="B221" i="13"/>
  <c r="D220" i="13"/>
  <c r="C220" i="13"/>
  <c r="B220" i="13"/>
  <c r="D219" i="13"/>
  <c r="C219" i="13"/>
  <c r="B219" i="13"/>
  <c r="D218" i="13"/>
  <c r="C218" i="13"/>
  <c r="B218" i="13"/>
  <c r="D217" i="13"/>
  <c r="C217" i="13"/>
  <c r="B217" i="13"/>
  <c r="D216" i="13"/>
  <c r="C216" i="13"/>
  <c r="B216" i="13"/>
  <c r="D215" i="13"/>
  <c r="C215" i="13"/>
  <c r="B215" i="13"/>
  <c r="D214" i="13"/>
  <c r="C214" i="13"/>
  <c r="B214" i="13"/>
  <c r="D213" i="13"/>
  <c r="C213" i="13"/>
  <c r="B213" i="13"/>
  <c r="D212" i="13"/>
  <c r="C212" i="13"/>
  <c r="B212" i="13"/>
  <c r="D211" i="13"/>
  <c r="C211" i="13"/>
  <c r="B211" i="13"/>
  <c r="D210" i="13"/>
  <c r="C210" i="13"/>
  <c r="B210" i="13"/>
  <c r="D209" i="13"/>
  <c r="C209" i="13"/>
  <c r="B209" i="13"/>
  <c r="D208" i="13"/>
  <c r="C208" i="13"/>
  <c r="B208" i="13"/>
  <c r="D207" i="13"/>
  <c r="C207" i="13"/>
  <c r="B207" i="13"/>
  <c r="D206" i="13"/>
  <c r="C206" i="13"/>
  <c r="B206" i="13"/>
  <c r="D205" i="13"/>
  <c r="C205" i="13"/>
  <c r="B205" i="13"/>
  <c r="D204" i="13"/>
  <c r="C204" i="13"/>
  <c r="B204" i="13"/>
  <c r="D203" i="13"/>
  <c r="C203" i="13"/>
  <c r="B203" i="13"/>
  <c r="D202" i="13"/>
  <c r="C202" i="13"/>
  <c r="B202" i="13"/>
  <c r="D201" i="13"/>
  <c r="C201" i="13"/>
  <c r="B201" i="13"/>
  <c r="D200" i="13"/>
  <c r="C200" i="13"/>
  <c r="B200" i="13"/>
  <c r="D199" i="13"/>
  <c r="C199" i="13"/>
  <c r="B199" i="13"/>
  <c r="D198" i="13"/>
  <c r="C198" i="13"/>
  <c r="B198" i="13"/>
  <c r="D197" i="13"/>
  <c r="C197" i="13"/>
  <c r="B197" i="13"/>
  <c r="D196" i="13"/>
  <c r="C196" i="13"/>
  <c r="B196" i="13"/>
  <c r="D195" i="13"/>
  <c r="C195" i="13"/>
  <c r="B195" i="13"/>
  <c r="D194" i="13"/>
  <c r="C194" i="13"/>
  <c r="B194" i="13"/>
  <c r="D193" i="13"/>
  <c r="C193" i="13"/>
  <c r="B193" i="13"/>
  <c r="D192" i="13"/>
  <c r="C192" i="13"/>
  <c r="B192" i="13"/>
  <c r="D191" i="13"/>
  <c r="C191" i="13"/>
  <c r="B191" i="13"/>
  <c r="D190" i="13"/>
  <c r="C190" i="13"/>
  <c r="B190" i="13"/>
  <c r="D189" i="13"/>
  <c r="C189" i="13"/>
  <c r="B189" i="13"/>
  <c r="D188" i="13"/>
  <c r="C188" i="13"/>
  <c r="B188" i="13"/>
  <c r="D187" i="13"/>
  <c r="C187" i="13"/>
  <c r="B187" i="13"/>
  <c r="D186" i="13"/>
  <c r="C186" i="13"/>
  <c r="B186" i="13"/>
  <c r="D185" i="13"/>
  <c r="C185" i="13"/>
  <c r="B185" i="13"/>
  <c r="D184" i="13"/>
  <c r="C184" i="13"/>
  <c r="B184" i="13"/>
  <c r="D183" i="13"/>
  <c r="C183" i="13"/>
  <c r="B183" i="13"/>
  <c r="D182" i="13"/>
  <c r="C182" i="13"/>
  <c r="B182" i="13"/>
  <c r="D181" i="13"/>
  <c r="C181" i="13"/>
  <c r="B181" i="13"/>
  <c r="D180" i="13"/>
  <c r="C180" i="13"/>
  <c r="B180" i="13"/>
  <c r="D179" i="13"/>
  <c r="C179" i="13"/>
  <c r="B179" i="13"/>
  <c r="D178" i="13"/>
  <c r="C178" i="13"/>
  <c r="B178" i="13"/>
  <c r="D177" i="13"/>
  <c r="C177" i="13"/>
  <c r="B177" i="13"/>
  <c r="D176" i="13"/>
  <c r="C176" i="13"/>
  <c r="B176" i="13"/>
  <c r="D175" i="13"/>
  <c r="C175" i="13"/>
  <c r="B175" i="13"/>
  <c r="D174" i="13"/>
  <c r="C174" i="13"/>
  <c r="B174" i="13"/>
  <c r="D173" i="13"/>
  <c r="C173" i="13"/>
  <c r="B173" i="13"/>
  <c r="D172" i="13"/>
  <c r="C172" i="13"/>
  <c r="B172" i="13"/>
  <c r="D171" i="13"/>
  <c r="C171" i="13"/>
  <c r="B171" i="13"/>
  <c r="D170" i="13"/>
  <c r="C170" i="13"/>
  <c r="B170" i="13"/>
  <c r="D169" i="13"/>
  <c r="C169" i="13"/>
  <c r="B169" i="13"/>
  <c r="D168" i="13"/>
  <c r="C168" i="13"/>
  <c r="B168" i="13"/>
  <c r="D167" i="13"/>
  <c r="C167" i="13"/>
  <c r="B167" i="13"/>
  <c r="D166" i="13"/>
  <c r="C166" i="13"/>
  <c r="B166" i="13"/>
  <c r="D165" i="13"/>
  <c r="C165" i="13"/>
  <c r="B165" i="13"/>
  <c r="D164" i="13"/>
  <c r="C164" i="13"/>
  <c r="B164" i="13"/>
  <c r="D163" i="13"/>
  <c r="C163" i="13"/>
  <c r="B163" i="13"/>
  <c r="D162" i="13"/>
  <c r="C162" i="13"/>
  <c r="B162" i="13"/>
  <c r="D161" i="13"/>
  <c r="C161" i="13"/>
  <c r="B161" i="13"/>
  <c r="D160" i="13"/>
  <c r="C160" i="13"/>
  <c r="B160" i="13"/>
  <c r="D159" i="13"/>
  <c r="C159" i="13"/>
  <c r="B159" i="13"/>
  <c r="D158" i="13"/>
  <c r="C158" i="13"/>
  <c r="B158" i="13"/>
  <c r="D157" i="13"/>
  <c r="C157" i="13"/>
  <c r="B157" i="13"/>
  <c r="D156" i="13"/>
  <c r="C156" i="13"/>
  <c r="B156" i="13"/>
  <c r="D155" i="13"/>
  <c r="C155" i="13"/>
  <c r="B155" i="13"/>
  <c r="D154" i="13"/>
  <c r="C154" i="13"/>
  <c r="B154" i="13"/>
  <c r="D153" i="13"/>
  <c r="C153" i="13"/>
  <c r="B153" i="13"/>
  <c r="D152" i="13"/>
  <c r="C152" i="13"/>
  <c r="B152" i="13"/>
  <c r="D151" i="13"/>
  <c r="C151" i="13"/>
  <c r="B151" i="13"/>
  <c r="D150" i="13"/>
  <c r="C150" i="13"/>
  <c r="B150" i="13"/>
  <c r="D149" i="13"/>
  <c r="C149" i="13"/>
  <c r="B149" i="13"/>
  <c r="D148" i="13"/>
  <c r="C148" i="13"/>
  <c r="B148" i="13"/>
  <c r="D147" i="13"/>
  <c r="C147" i="13"/>
  <c r="B147" i="13"/>
  <c r="D146" i="13"/>
  <c r="C146" i="13"/>
  <c r="B146" i="13"/>
  <c r="D145" i="13"/>
  <c r="C145" i="13"/>
  <c r="B145" i="13"/>
  <c r="D144" i="13"/>
  <c r="C144" i="13"/>
  <c r="B144" i="13"/>
  <c r="D143" i="13"/>
  <c r="C143" i="13"/>
  <c r="B143" i="13"/>
  <c r="D142" i="13"/>
  <c r="C142" i="13"/>
  <c r="B142" i="13"/>
  <c r="D141" i="13"/>
  <c r="C141" i="13"/>
  <c r="B141" i="13"/>
  <c r="D140" i="13"/>
  <c r="C140" i="13"/>
  <c r="B140" i="13"/>
  <c r="D139" i="13"/>
  <c r="C139" i="13"/>
  <c r="B139" i="13"/>
  <c r="D138" i="13"/>
  <c r="C138" i="13"/>
  <c r="B138" i="13"/>
  <c r="D137" i="13"/>
  <c r="C137" i="13"/>
  <c r="B137" i="13"/>
  <c r="D136" i="13"/>
  <c r="C136" i="13"/>
  <c r="B136" i="13"/>
  <c r="D135" i="13"/>
  <c r="C135" i="13"/>
  <c r="B135" i="13"/>
  <c r="D134" i="13"/>
  <c r="C134" i="13"/>
  <c r="B134" i="13"/>
  <c r="D133" i="13"/>
  <c r="C133" i="13"/>
  <c r="B133" i="13"/>
  <c r="D132" i="13"/>
  <c r="C132" i="13"/>
  <c r="B132" i="13"/>
  <c r="D131" i="13"/>
  <c r="C131" i="13"/>
  <c r="B131" i="13"/>
  <c r="D130" i="13"/>
  <c r="C130" i="13"/>
  <c r="B130" i="13"/>
  <c r="D129" i="13"/>
  <c r="C129" i="13"/>
  <c r="B129" i="13"/>
  <c r="D128" i="13"/>
  <c r="C128" i="13"/>
  <c r="B128" i="13"/>
  <c r="D127" i="13"/>
  <c r="C127" i="13"/>
  <c r="B127" i="13"/>
  <c r="D126" i="13"/>
  <c r="C126" i="13"/>
  <c r="B126" i="13"/>
  <c r="D125" i="13"/>
  <c r="C125" i="13"/>
  <c r="B125" i="13"/>
  <c r="D124" i="13"/>
  <c r="C124" i="13"/>
  <c r="B124" i="13"/>
  <c r="D123" i="13"/>
  <c r="C123" i="13"/>
  <c r="B123" i="13"/>
  <c r="D122" i="13"/>
  <c r="C122" i="13"/>
  <c r="B122" i="13"/>
  <c r="D121" i="13"/>
  <c r="C121" i="13"/>
  <c r="B121" i="13"/>
  <c r="D120" i="13"/>
  <c r="C120" i="13"/>
  <c r="B120" i="13"/>
  <c r="D119" i="13"/>
  <c r="C119" i="13"/>
  <c r="B119" i="13"/>
  <c r="D118" i="13"/>
  <c r="C118" i="13"/>
  <c r="B118" i="13"/>
  <c r="D117" i="13"/>
  <c r="C117" i="13"/>
  <c r="B117" i="13"/>
  <c r="D116" i="13"/>
  <c r="C116" i="13"/>
  <c r="B116" i="13"/>
  <c r="D115" i="13"/>
  <c r="C115" i="13"/>
  <c r="B115" i="13"/>
  <c r="D114" i="13"/>
  <c r="C114" i="13"/>
  <c r="B114" i="13"/>
  <c r="D113" i="13"/>
  <c r="C113" i="13"/>
  <c r="B113" i="13"/>
  <c r="D112" i="13"/>
  <c r="C112" i="13"/>
  <c r="B112" i="13"/>
  <c r="D111" i="13"/>
  <c r="C111" i="13"/>
  <c r="B111" i="13"/>
  <c r="D110" i="13"/>
  <c r="C110" i="13"/>
  <c r="B110" i="13"/>
  <c r="D109" i="13"/>
  <c r="C109" i="13"/>
  <c r="B109" i="13"/>
  <c r="D108" i="13"/>
  <c r="C108" i="13"/>
  <c r="B108" i="13"/>
  <c r="D107" i="13"/>
  <c r="C107" i="13"/>
  <c r="B107" i="13"/>
  <c r="D106" i="13"/>
  <c r="C106" i="13"/>
  <c r="B106" i="13"/>
  <c r="D105" i="13"/>
  <c r="C105" i="13"/>
  <c r="B105" i="13"/>
  <c r="D104" i="13"/>
  <c r="C104" i="13"/>
  <c r="B104" i="13"/>
  <c r="D103" i="13"/>
  <c r="C103" i="13"/>
  <c r="B103" i="13"/>
  <c r="D102" i="13"/>
  <c r="C102" i="13"/>
  <c r="B102" i="13"/>
  <c r="D101" i="13"/>
  <c r="C101" i="13"/>
  <c r="B101" i="13"/>
  <c r="D100" i="13"/>
  <c r="C100" i="13"/>
  <c r="B100" i="13"/>
  <c r="D99" i="13"/>
  <c r="C99" i="13"/>
  <c r="B99" i="13"/>
  <c r="D98" i="13"/>
  <c r="C98" i="13"/>
  <c r="B98" i="13"/>
  <c r="D97" i="13"/>
  <c r="C97" i="13"/>
  <c r="B97" i="13"/>
  <c r="D96" i="13"/>
  <c r="C96" i="13"/>
  <c r="B96" i="13"/>
  <c r="D95" i="13"/>
  <c r="C95" i="13"/>
  <c r="B95" i="13"/>
  <c r="D94" i="13"/>
  <c r="C94" i="13"/>
  <c r="B94" i="13"/>
  <c r="D93" i="13"/>
  <c r="C93" i="13"/>
  <c r="B93" i="13"/>
  <c r="D92" i="13"/>
  <c r="C92" i="13"/>
  <c r="B92" i="13"/>
  <c r="D91" i="13"/>
  <c r="C91" i="13"/>
  <c r="B91" i="13"/>
  <c r="D90" i="13"/>
  <c r="C90" i="13"/>
  <c r="B90" i="13"/>
  <c r="D89" i="13"/>
  <c r="C89" i="13"/>
  <c r="B89" i="13"/>
  <c r="D88" i="13"/>
  <c r="C88" i="13"/>
  <c r="B88" i="13"/>
  <c r="D87" i="13"/>
  <c r="C87" i="13"/>
  <c r="B87" i="13"/>
  <c r="D86" i="13"/>
  <c r="C86" i="13"/>
  <c r="B86" i="13"/>
  <c r="D85" i="13"/>
  <c r="C85" i="13"/>
  <c r="B85" i="13"/>
  <c r="D84" i="13"/>
  <c r="C84" i="13"/>
  <c r="B84" i="13"/>
  <c r="D83" i="13"/>
  <c r="C83" i="13"/>
  <c r="B83" i="13"/>
  <c r="D82" i="13"/>
  <c r="C82" i="13"/>
  <c r="B82" i="13"/>
  <c r="D81" i="13"/>
  <c r="C81" i="13"/>
  <c r="B81" i="13"/>
  <c r="D80" i="13"/>
  <c r="C80" i="13"/>
  <c r="B80" i="13"/>
  <c r="D79" i="13"/>
  <c r="C79" i="13"/>
  <c r="B79" i="13"/>
  <c r="D78" i="13"/>
  <c r="C78" i="13"/>
  <c r="B78" i="13"/>
  <c r="D77" i="13"/>
  <c r="C77" i="13"/>
  <c r="B77" i="13"/>
  <c r="D76" i="13"/>
  <c r="C76" i="13"/>
  <c r="B76" i="13"/>
  <c r="D75" i="13"/>
  <c r="C75" i="13"/>
  <c r="B75" i="13"/>
  <c r="D74" i="13"/>
  <c r="C74" i="13"/>
  <c r="B74" i="13"/>
  <c r="D73" i="13"/>
  <c r="C73" i="13"/>
  <c r="B73" i="13"/>
  <c r="D72" i="13"/>
  <c r="C72" i="13"/>
  <c r="B72" i="13"/>
  <c r="D71" i="13"/>
  <c r="C71" i="13"/>
  <c r="B71" i="13"/>
  <c r="D70" i="13"/>
  <c r="C70" i="13"/>
  <c r="B70" i="13"/>
  <c r="D69" i="13"/>
  <c r="C69" i="13"/>
  <c r="B69" i="13"/>
  <c r="D68" i="13"/>
  <c r="C68" i="13"/>
  <c r="B68" i="13"/>
  <c r="D67" i="13"/>
  <c r="C67" i="13"/>
  <c r="B67" i="13"/>
  <c r="D66" i="13"/>
  <c r="C66" i="13"/>
  <c r="B66" i="13"/>
  <c r="D65" i="13"/>
  <c r="C65" i="13"/>
  <c r="B65" i="13"/>
  <c r="D64" i="13"/>
  <c r="C64" i="13"/>
  <c r="B64" i="13"/>
  <c r="D63" i="13"/>
  <c r="C63" i="13"/>
  <c r="B63" i="13"/>
  <c r="D62" i="13"/>
  <c r="C62" i="13"/>
  <c r="B62" i="13"/>
  <c r="D61" i="13"/>
  <c r="C61" i="13"/>
  <c r="B61" i="13"/>
  <c r="D60" i="13"/>
  <c r="C60" i="13"/>
  <c r="B60" i="13"/>
  <c r="D59" i="13"/>
  <c r="C59" i="13"/>
  <c r="B59" i="13"/>
  <c r="D58" i="13"/>
  <c r="C58" i="13"/>
  <c r="B58" i="13"/>
  <c r="D57" i="13"/>
  <c r="C57" i="13"/>
  <c r="B57" i="13"/>
  <c r="D56" i="13"/>
  <c r="C56" i="13"/>
  <c r="B56" i="13"/>
  <c r="D55" i="13"/>
  <c r="C55" i="13"/>
  <c r="B55" i="13"/>
  <c r="D54" i="13"/>
  <c r="C54" i="13"/>
  <c r="B54" i="13"/>
  <c r="D53" i="13"/>
  <c r="C53" i="13"/>
  <c r="B53" i="13"/>
  <c r="D52" i="13"/>
  <c r="C52" i="13"/>
  <c r="B52" i="13"/>
  <c r="D51" i="13"/>
  <c r="C51" i="13"/>
  <c r="B51" i="13"/>
  <c r="D50" i="13"/>
  <c r="C50" i="13"/>
  <c r="B50" i="13"/>
  <c r="D49" i="13"/>
  <c r="C49" i="13"/>
  <c r="B49" i="13"/>
  <c r="D48" i="13"/>
  <c r="C48" i="13"/>
  <c r="B48" i="13"/>
  <c r="D47" i="13"/>
  <c r="C47" i="13"/>
  <c r="B47" i="13"/>
  <c r="D46" i="13"/>
  <c r="C46" i="13"/>
  <c r="B46" i="13"/>
  <c r="D45" i="13"/>
  <c r="C45" i="13"/>
  <c r="B45" i="13"/>
  <c r="D44" i="13"/>
  <c r="C44" i="13"/>
  <c r="B44" i="13"/>
  <c r="D43" i="13"/>
  <c r="C43" i="13"/>
  <c r="B43" i="13"/>
  <c r="D42" i="13"/>
  <c r="C42" i="13"/>
  <c r="B42" i="13"/>
  <c r="D41" i="13"/>
  <c r="C41" i="13"/>
  <c r="B41" i="13"/>
  <c r="D40" i="13"/>
  <c r="C40" i="13"/>
  <c r="B40" i="13"/>
  <c r="D39" i="13"/>
  <c r="C39" i="13"/>
  <c r="B39" i="13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D30" i="13"/>
  <c r="C30" i="13"/>
  <c r="B30" i="13"/>
  <c r="D29" i="13"/>
  <c r="C29" i="13"/>
  <c r="B29" i="13"/>
  <c r="D28" i="13"/>
  <c r="C28" i="13"/>
  <c r="B28" i="13"/>
  <c r="D27" i="13"/>
  <c r="C27" i="13"/>
  <c r="B27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H21" i="13"/>
  <c r="H22" i="13"/>
  <c r="H23" i="13"/>
  <c r="H24" i="13"/>
  <c r="H25" i="13"/>
  <c r="H26" i="13"/>
  <c r="H27" i="13"/>
  <c r="H28" i="13"/>
  <c r="H29" i="13"/>
  <c r="H30" i="13"/>
  <c r="H31" i="13"/>
  <c r="D21" i="13"/>
  <c r="B21" i="13"/>
  <c r="H7" i="13"/>
  <c r="B13" i="10"/>
  <c r="B8" i="10"/>
  <c r="H36" i="8"/>
  <c r="I36" i="8" s="1"/>
  <c r="D11" i="9"/>
  <c r="D12" i="9"/>
  <c r="D13" i="9"/>
  <c r="L30" i="9"/>
  <c r="L29" i="9"/>
  <c r="L28" i="9"/>
  <c r="L24" i="9"/>
  <c r="K16" i="9"/>
  <c r="K15" i="9"/>
  <c r="K14" i="9"/>
  <c r="K13" i="9"/>
  <c r="K12" i="9"/>
  <c r="K11" i="9"/>
  <c r="M4" i="9"/>
  <c r="M3" i="9"/>
  <c r="C29" i="9"/>
  <c r="C30" i="9"/>
  <c r="C28" i="9"/>
  <c r="C24" i="9"/>
  <c r="E40" i="8"/>
  <c r="U55" i="8"/>
  <c r="T55" i="8"/>
  <c r="U54" i="8"/>
  <c r="T54" i="8"/>
  <c r="U53" i="8"/>
  <c r="T53" i="8"/>
  <c r="R40" i="8"/>
  <c r="R36" i="8"/>
  <c r="S32" i="8"/>
  <c r="N46" i="8"/>
  <c r="N47" i="8"/>
  <c r="N45" i="8"/>
  <c r="L46" i="8"/>
  <c r="L47" i="8"/>
  <c r="L45" i="8"/>
  <c r="K54" i="8"/>
  <c r="K55" i="8"/>
  <c r="K53" i="8"/>
  <c r="J54" i="8"/>
  <c r="J55" i="8"/>
  <c r="J53" i="8"/>
  <c r="H40" i="8"/>
  <c r="I40" i="8" s="1"/>
  <c r="B16" i="9"/>
  <c r="G16" i="9"/>
  <c r="B15" i="9"/>
  <c r="G15" i="9"/>
  <c r="B14" i="9"/>
  <c r="G14" i="9"/>
  <c r="B13" i="9"/>
  <c r="G13" i="9"/>
  <c r="B12" i="9"/>
  <c r="G12" i="9"/>
  <c r="C17" i="9"/>
  <c r="B11" i="9"/>
  <c r="G11" i="9"/>
  <c r="D4" i="9"/>
  <c r="D3" i="9"/>
  <c r="J27" i="8"/>
  <c r="J28" i="8"/>
  <c r="J29" i="8"/>
  <c r="J30" i="8"/>
  <c r="J31" i="8"/>
  <c r="L31" i="8"/>
  <c r="I32" i="8"/>
  <c r="B24" i="8"/>
  <c r="D15" i="8"/>
  <c r="C15" i="8"/>
  <c r="C8" i="8"/>
  <c r="B18" i="6"/>
  <c r="F18" i="6"/>
  <c r="B19" i="6"/>
  <c r="F19" i="6"/>
  <c r="B20" i="6"/>
  <c r="F20" i="6"/>
  <c r="B21" i="6"/>
  <c r="F21" i="6"/>
  <c r="B22" i="6"/>
  <c r="F22" i="6"/>
  <c r="B23" i="6"/>
  <c r="F23" i="6"/>
  <c r="B24" i="6"/>
  <c r="F24" i="6"/>
  <c r="B25" i="6"/>
  <c r="F25" i="6"/>
  <c r="B26" i="6"/>
  <c r="F26" i="6"/>
  <c r="B27" i="6"/>
  <c r="F27" i="6"/>
  <c r="B28" i="6"/>
  <c r="F28" i="6"/>
  <c r="B29" i="6"/>
  <c r="F29" i="6"/>
  <c r="B30" i="6"/>
  <c r="F30" i="6"/>
  <c r="B31" i="6"/>
  <c r="F31" i="6"/>
  <c r="B32" i="6"/>
  <c r="F32" i="6"/>
  <c r="B33" i="6"/>
  <c r="F33" i="6"/>
  <c r="B34" i="6"/>
  <c r="F34" i="6"/>
  <c r="B35" i="6"/>
  <c r="F35" i="6"/>
  <c r="B36" i="6"/>
  <c r="F36" i="6"/>
  <c r="B37" i="6"/>
  <c r="F37" i="6"/>
  <c r="B38" i="6"/>
  <c r="F38" i="6"/>
  <c r="B39" i="6"/>
  <c r="F39" i="6"/>
  <c r="B40" i="6"/>
  <c r="F40" i="6"/>
  <c r="B41" i="6"/>
  <c r="F41" i="6"/>
  <c r="B42" i="6"/>
  <c r="F42" i="6"/>
  <c r="B43" i="6"/>
  <c r="F43" i="6"/>
  <c r="B44" i="6"/>
  <c r="F44" i="6"/>
  <c r="B45" i="6"/>
  <c r="F45" i="6"/>
  <c r="B46" i="6"/>
  <c r="F46" i="6"/>
  <c r="B47" i="6"/>
  <c r="F47" i="6"/>
  <c r="B48" i="6"/>
  <c r="F48" i="6"/>
  <c r="B49" i="6"/>
  <c r="F49" i="6"/>
  <c r="B50" i="6"/>
  <c r="F50" i="6"/>
  <c r="B51" i="6"/>
  <c r="F51" i="6"/>
  <c r="B52" i="6"/>
  <c r="F52" i="6"/>
  <c r="B53" i="6"/>
  <c r="F53" i="6"/>
  <c r="B54" i="6"/>
  <c r="F54" i="6"/>
  <c r="B55" i="6"/>
  <c r="F55" i="6"/>
  <c r="B56" i="6"/>
  <c r="F56" i="6"/>
  <c r="B57" i="6"/>
  <c r="F57" i="6"/>
  <c r="B58" i="6"/>
  <c r="F58" i="6"/>
  <c r="B59" i="6"/>
  <c r="F59" i="6"/>
  <c r="B60" i="6"/>
  <c r="F60" i="6"/>
  <c r="B61" i="6"/>
  <c r="F61" i="6"/>
  <c r="B62" i="6"/>
  <c r="F62" i="6"/>
  <c r="B63" i="6"/>
  <c r="F63" i="6"/>
  <c r="B64" i="6"/>
  <c r="F64" i="6"/>
  <c r="B65" i="6"/>
  <c r="F65" i="6"/>
  <c r="B66" i="6"/>
  <c r="F66" i="6"/>
  <c r="B67" i="6"/>
  <c r="F67" i="6"/>
  <c r="B68" i="6"/>
  <c r="F68" i="6"/>
  <c r="B69" i="6"/>
  <c r="F69" i="6"/>
  <c r="B70" i="6"/>
  <c r="F70" i="6"/>
  <c r="B71" i="6"/>
  <c r="F71" i="6"/>
  <c r="B72" i="6"/>
  <c r="F72" i="6"/>
  <c r="B73" i="6"/>
  <c r="F73" i="6"/>
  <c r="B74" i="6"/>
  <c r="F74" i="6"/>
  <c r="B75" i="6"/>
  <c r="F75" i="6"/>
  <c r="B76" i="6"/>
  <c r="F76" i="6"/>
  <c r="B77" i="6"/>
  <c r="F77" i="6"/>
  <c r="B78" i="6"/>
  <c r="F78" i="6"/>
  <c r="B79" i="6"/>
  <c r="F79" i="6"/>
  <c r="B80" i="6"/>
  <c r="F80" i="6"/>
  <c r="B81" i="6"/>
  <c r="F81" i="6"/>
  <c r="B82" i="6"/>
  <c r="F82" i="6"/>
  <c r="B83" i="6"/>
  <c r="F83" i="6"/>
  <c r="B84" i="6"/>
  <c r="F84" i="6"/>
  <c r="B85" i="6"/>
  <c r="F85" i="6"/>
  <c r="B86" i="6"/>
  <c r="F86" i="6"/>
  <c r="B87" i="6"/>
  <c r="F87" i="6"/>
  <c r="B88" i="6"/>
  <c r="F88" i="6"/>
  <c r="B89" i="6"/>
  <c r="F89" i="6"/>
  <c r="B90" i="6"/>
  <c r="F90" i="6"/>
  <c r="B91" i="6"/>
  <c r="F91" i="6"/>
  <c r="B92" i="6"/>
  <c r="F92" i="6"/>
  <c r="B93" i="6"/>
  <c r="F93" i="6"/>
  <c r="B94" i="6"/>
  <c r="F94" i="6"/>
  <c r="B95" i="6"/>
  <c r="F95" i="6"/>
  <c r="B96" i="6"/>
  <c r="F96" i="6"/>
  <c r="B97" i="6"/>
  <c r="F97" i="6"/>
  <c r="B98" i="6"/>
  <c r="F98" i="6"/>
  <c r="B99" i="6"/>
  <c r="F99" i="6"/>
  <c r="B100" i="6"/>
  <c r="F100" i="6"/>
  <c r="B101" i="6"/>
  <c r="F101" i="6"/>
  <c r="B102" i="6"/>
  <c r="F102" i="6"/>
  <c r="B103" i="6"/>
  <c r="F103" i="6"/>
  <c r="B104" i="6"/>
  <c r="F104" i="6"/>
  <c r="B105" i="6"/>
  <c r="F105" i="6"/>
  <c r="B106" i="6"/>
  <c r="F106" i="6"/>
  <c r="B107" i="6"/>
  <c r="F107" i="6"/>
  <c r="B108" i="6"/>
  <c r="F108" i="6"/>
  <c r="B109" i="6"/>
  <c r="F109" i="6"/>
  <c r="B110" i="6"/>
  <c r="F110" i="6"/>
  <c r="B111" i="6"/>
  <c r="F111" i="6"/>
  <c r="B112" i="6"/>
  <c r="F112" i="6"/>
  <c r="B113" i="6"/>
  <c r="F113" i="6"/>
  <c r="B114" i="6"/>
  <c r="F114" i="6"/>
  <c r="B115" i="6"/>
  <c r="F115" i="6"/>
  <c r="B116" i="6"/>
  <c r="F116" i="6"/>
  <c r="B117" i="6"/>
  <c r="F117" i="6"/>
  <c r="B118" i="6"/>
  <c r="F118" i="6"/>
  <c r="B119" i="6"/>
  <c r="F119" i="6"/>
  <c r="B120" i="6"/>
  <c r="F120" i="6"/>
  <c r="B121" i="6"/>
  <c r="F121" i="6"/>
  <c r="B122" i="6"/>
  <c r="F122" i="6"/>
  <c r="B123" i="6"/>
  <c r="F123" i="6"/>
  <c r="B124" i="6"/>
  <c r="F124" i="6"/>
  <c r="B125" i="6"/>
  <c r="F125" i="6"/>
  <c r="B126" i="6"/>
  <c r="F126" i="6"/>
  <c r="B127" i="6"/>
  <c r="F127" i="6"/>
  <c r="B128" i="6"/>
  <c r="F128" i="6"/>
  <c r="B129" i="6"/>
  <c r="F129" i="6"/>
  <c r="B130" i="6"/>
  <c r="F130" i="6"/>
  <c r="B131" i="6"/>
  <c r="F131" i="6"/>
  <c r="B132" i="6"/>
  <c r="F132" i="6"/>
  <c r="B133" i="6"/>
  <c r="F133" i="6"/>
  <c r="B134" i="6"/>
  <c r="F134" i="6"/>
  <c r="B135" i="6"/>
  <c r="F135" i="6"/>
  <c r="B136" i="6"/>
  <c r="F136" i="6"/>
  <c r="B137" i="6"/>
  <c r="F137" i="6"/>
  <c r="B138" i="6"/>
  <c r="F138" i="6"/>
  <c r="B139" i="6"/>
  <c r="F139" i="6"/>
  <c r="B140" i="6"/>
  <c r="F140" i="6"/>
  <c r="B141" i="6"/>
  <c r="F141" i="6"/>
  <c r="B142" i="6"/>
  <c r="F142" i="6"/>
  <c r="B143" i="6"/>
  <c r="F143" i="6"/>
  <c r="B144" i="6"/>
  <c r="F144" i="6"/>
  <c r="B145" i="6"/>
  <c r="F145" i="6"/>
  <c r="B146" i="6"/>
  <c r="F146" i="6"/>
  <c r="B147" i="6"/>
  <c r="F147" i="6"/>
  <c r="B148" i="6"/>
  <c r="F148" i="6"/>
  <c r="B149" i="6"/>
  <c r="F149" i="6"/>
  <c r="B150" i="6"/>
  <c r="F150" i="6"/>
  <c r="B151" i="6"/>
  <c r="F151" i="6"/>
  <c r="B152" i="6"/>
  <c r="F152" i="6"/>
  <c r="B153" i="6"/>
  <c r="F153" i="6"/>
  <c r="B154" i="6"/>
  <c r="F154" i="6"/>
  <c r="B155" i="6"/>
  <c r="F155" i="6"/>
  <c r="B156" i="6"/>
  <c r="F156" i="6"/>
  <c r="B157" i="6"/>
  <c r="F157" i="6"/>
  <c r="B158" i="6"/>
  <c r="F158" i="6"/>
  <c r="B159" i="6"/>
  <c r="F159" i="6"/>
  <c r="B160" i="6"/>
  <c r="F160" i="6"/>
  <c r="B161" i="6"/>
  <c r="F161" i="6"/>
  <c r="B162" i="6"/>
  <c r="F162" i="6"/>
  <c r="B163" i="6"/>
  <c r="F163" i="6"/>
  <c r="B164" i="6"/>
  <c r="F164" i="6"/>
  <c r="B165" i="6"/>
  <c r="F165" i="6"/>
  <c r="B166" i="6"/>
  <c r="F166" i="6"/>
  <c r="B167" i="6"/>
  <c r="F167" i="6"/>
  <c r="B168" i="6"/>
  <c r="F168" i="6"/>
  <c r="B169" i="6"/>
  <c r="F169" i="6"/>
  <c r="B170" i="6"/>
  <c r="F170" i="6"/>
  <c r="B171" i="6"/>
  <c r="F171" i="6"/>
  <c r="B172" i="6"/>
  <c r="F172" i="6"/>
  <c r="B173" i="6"/>
  <c r="F173" i="6"/>
  <c r="B174" i="6"/>
  <c r="F174" i="6"/>
  <c r="B175" i="6"/>
  <c r="F175" i="6"/>
  <c r="B176" i="6"/>
  <c r="F176" i="6"/>
  <c r="B177" i="6"/>
  <c r="F177" i="6"/>
  <c r="B178" i="6"/>
  <c r="F178" i="6"/>
  <c r="B179" i="6"/>
  <c r="F179" i="6"/>
  <c r="B180" i="6"/>
  <c r="F180" i="6"/>
  <c r="B181" i="6"/>
  <c r="F181" i="6"/>
  <c r="B182" i="6"/>
  <c r="F182" i="6"/>
  <c r="B183" i="6"/>
  <c r="F183" i="6"/>
  <c r="B184" i="6"/>
  <c r="F184" i="6"/>
  <c r="B185" i="6"/>
  <c r="F185" i="6"/>
  <c r="B186" i="6"/>
  <c r="F186" i="6"/>
  <c r="B187" i="6"/>
  <c r="F187" i="6"/>
  <c r="B188" i="6"/>
  <c r="F188" i="6"/>
  <c r="B189" i="6"/>
  <c r="F189" i="6"/>
  <c r="B190" i="6"/>
  <c r="F190" i="6"/>
  <c r="B191" i="6"/>
  <c r="F191" i="6"/>
  <c r="B192" i="6"/>
  <c r="F192" i="6"/>
  <c r="B193" i="6"/>
  <c r="F193" i="6"/>
  <c r="B194" i="6"/>
  <c r="F194" i="6"/>
  <c r="B195" i="6"/>
  <c r="F195" i="6"/>
  <c r="B196" i="6"/>
  <c r="F196" i="6"/>
  <c r="B197" i="6"/>
  <c r="F197" i="6"/>
  <c r="B198" i="6"/>
  <c r="F198" i="6"/>
  <c r="B199" i="6"/>
  <c r="F199" i="6"/>
  <c r="B200" i="6"/>
  <c r="F200" i="6"/>
  <c r="B201" i="6"/>
  <c r="F201" i="6"/>
  <c r="B202" i="6"/>
  <c r="F202" i="6"/>
  <c r="B203" i="6"/>
  <c r="F203" i="6"/>
  <c r="B204" i="6"/>
  <c r="F204" i="6"/>
  <c r="B205" i="6"/>
  <c r="F205" i="6"/>
  <c r="B206" i="6"/>
  <c r="F206" i="6"/>
  <c r="B207" i="6"/>
  <c r="F207" i="6"/>
  <c r="B208" i="6"/>
  <c r="F208" i="6"/>
  <c r="B209" i="6"/>
  <c r="F209" i="6"/>
  <c r="B210" i="6"/>
  <c r="F210" i="6"/>
  <c r="B211" i="6"/>
  <c r="F211" i="6"/>
  <c r="B212" i="6"/>
  <c r="F212" i="6"/>
  <c r="B213" i="6"/>
  <c r="F213" i="6"/>
  <c r="B214" i="6"/>
  <c r="F214" i="6"/>
  <c r="B215" i="6"/>
  <c r="F215" i="6"/>
  <c r="B216" i="6"/>
  <c r="F216" i="6"/>
  <c r="B217" i="6"/>
  <c r="F217" i="6"/>
  <c r="B218" i="6"/>
  <c r="F218" i="6"/>
  <c r="B219" i="6"/>
  <c r="F219" i="6"/>
  <c r="B220" i="6"/>
  <c r="F220" i="6"/>
  <c r="B221" i="6"/>
  <c r="F221" i="6"/>
  <c r="B222" i="6"/>
  <c r="F222" i="6"/>
  <c r="B223" i="6"/>
  <c r="F223" i="6"/>
  <c r="B224" i="6"/>
  <c r="F224" i="6"/>
  <c r="B225" i="6"/>
  <c r="F225" i="6"/>
  <c r="B226" i="6"/>
  <c r="F226" i="6"/>
  <c r="B227" i="6"/>
  <c r="F227" i="6"/>
  <c r="B228" i="6"/>
  <c r="F228" i="6"/>
  <c r="B229" i="6"/>
  <c r="F229" i="6"/>
  <c r="B230" i="6"/>
  <c r="F230" i="6"/>
  <c r="B231" i="6"/>
  <c r="F231" i="6"/>
  <c r="B232" i="6"/>
  <c r="F232" i="6"/>
  <c r="B233" i="6"/>
  <c r="F233" i="6"/>
  <c r="B234" i="6"/>
  <c r="F234" i="6"/>
  <c r="B235" i="6"/>
  <c r="F235" i="6"/>
  <c r="B236" i="6"/>
  <c r="F236" i="6"/>
  <c r="B237" i="6"/>
  <c r="F237" i="6"/>
  <c r="B238" i="6"/>
  <c r="F238" i="6"/>
  <c r="B239" i="6"/>
  <c r="F239" i="6"/>
  <c r="B240" i="6"/>
  <c r="F240" i="6"/>
  <c r="B241" i="6"/>
  <c r="F241" i="6"/>
  <c r="B242" i="6"/>
  <c r="F242" i="6"/>
  <c r="B243" i="6"/>
  <c r="F243" i="6"/>
  <c r="B244" i="6"/>
  <c r="F244" i="6"/>
  <c r="B245" i="6"/>
  <c r="F245" i="6"/>
  <c r="B246" i="6"/>
  <c r="F246" i="6"/>
  <c r="B247" i="6"/>
  <c r="F247" i="6"/>
  <c r="B248" i="6"/>
  <c r="F248" i="6"/>
  <c r="B249" i="6"/>
  <c r="F249" i="6"/>
  <c r="B250" i="6"/>
  <c r="F250" i="6"/>
  <c r="B251" i="6"/>
  <c r="F251" i="6"/>
  <c r="B252" i="6"/>
  <c r="F252" i="6"/>
  <c r="B253" i="6"/>
  <c r="F253" i="6"/>
  <c r="B254" i="6"/>
  <c r="F254" i="6"/>
  <c r="B255" i="6"/>
  <c r="F255" i="6"/>
  <c r="B256" i="6"/>
  <c r="F256" i="6"/>
  <c r="B257" i="6"/>
  <c r="F257" i="6"/>
  <c r="B258" i="6"/>
  <c r="F258" i="6"/>
  <c r="B259" i="6"/>
  <c r="F259" i="6"/>
  <c r="B260" i="6"/>
  <c r="F260" i="6"/>
  <c r="B261" i="6"/>
  <c r="F261" i="6"/>
  <c r="B262" i="6"/>
  <c r="F262" i="6"/>
  <c r="B263" i="6"/>
  <c r="F263" i="6"/>
  <c r="B264" i="6"/>
  <c r="F264" i="6"/>
  <c r="B265" i="6"/>
  <c r="F265" i="6"/>
  <c r="B266" i="6"/>
  <c r="F266" i="6"/>
  <c r="B267" i="6"/>
  <c r="F267" i="6"/>
  <c r="B268" i="6"/>
  <c r="F268" i="6"/>
  <c r="B269" i="6"/>
  <c r="F269" i="6"/>
  <c r="B270" i="6"/>
  <c r="F270" i="6"/>
  <c r="B271" i="6"/>
  <c r="F271" i="6"/>
  <c r="B272" i="6"/>
  <c r="F272" i="6"/>
  <c r="B273" i="6"/>
  <c r="F273" i="6"/>
  <c r="B274" i="6"/>
  <c r="F274" i="6"/>
  <c r="B275" i="6"/>
  <c r="F275" i="6"/>
  <c r="B276" i="6"/>
  <c r="F276" i="6"/>
  <c r="B277" i="6"/>
  <c r="F277" i="6"/>
  <c r="B278" i="6"/>
  <c r="F278" i="6"/>
  <c r="B279" i="6"/>
  <c r="F279" i="6"/>
  <c r="B280" i="6"/>
  <c r="F280" i="6"/>
  <c r="B281" i="6"/>
  <c r="F281" i="6"/>
  <c r="B282" i="6"/>
  <c r="F282" i="6"/>
  <c r="B283" i="6"/>
  <c r="F283" i="6"/>
  <c r="B284" i="6"/>
  <c r="F284" i="6"/>
  <c r="B285" i="6"/>
  <c r="F285" i="6"/>
  <c r="B286" i="6"/>
  <c r="F286" i="6"/>
  <c r="B287" i="6"/>
  <c r="F287" i="6"/>
  <c r="B288" i="6"/>
  <c r="F288" i="6"/>
  <c r="B289" i="6"/>
  <c r="F289" i="6"/>
  <c r="B290" i="6"/>
  <c r="F290" i="6"/>
  <c r="B291" i="6"/>
  <c r="F291" i="6"/>
  <c r="B292" i="6"/>
  <c r="F292" i="6"/>
  <c r="B293" i="6"/>
  <c r="F293" i="6"/>
  <c r="B294" i="6"/>
  <c r="F294" i="6"/>
  <c r="B295" i="6"/>
  <c r="F295" i="6"/>
  <c r="B296" i="6"/>
  <c r="F296" i="6"/>
  <c r="B297" i="6"/>
  <c r="F297" i="6"/>
  <c r="B298" i="6"/>
  <c r="F298" i="6"/>
  <c r="B299" i="6"/>
  <c r="F299" i="6"/>
  <c r="B300" i="6"/>
  <c r="F300" i="6"/>
  <c r="B301" i="6"/>
  <c r="F301" i="6"/>
  <c r="B302" i="6"/>
  <c r="F302" i="6"/>
  <c r="B303" i="6"/>
  <c r="F303" i="6"/>
  <c r="B304" i="6"/>
  <c r="F304" i="6"/>
  <c r="B305" i="6"/>
  <c r="F305" i="6"/>
  <c r="B306" i="6"/>
  <c r="F306" i="6"/>
  <c r="B307" i="6"/>
  <c r="F307" i="6"/>
  <c r="B308" i="6"/>
  <c r="F308" i="6"/>
  <c r="B309" i="6"/>
  <c r="F309" i="6"/>
  <c r="B310" i="6"/>
  <c r="F310" i="6"/>
  <c r="B311" i="6"/>
  <c r="F311" i="6"/>
  <c r="B312" i="6"/>
  <c r="F312" i="6"/>
  <c r="B313" i="6"/>
  <c r="F313" i="6"/>
  <c r="B314" i="6"/>
  <c r="F314" i="6"/>
  <c r="B315" i="6"/>
  <c r="F315" i="6"/>
  <c r="B316" i="6"/>
  <c r="F316" i="6"/>
  <c r="B317" i="6"/>
  <c r="F317" i="6"/>
  <c r="B318" i="6"/>
  <c r="F318" i="6"/>
  <c r="B319" i="6"/>
  <c r="F319" i="6"/>
  <c r="B320" i="6"/>
  <c r="F320" i="6"/>
  <c r="B321" i="6"/>
  <c r="F321" i="6"/>
  <c r="B322" i="6"/>
  <c r="F322" i="6"/>
  <c r="B323" i="6"/>
  <c r="F323" i="6"/>
  <c r="B324" i="6"/>
  <c r="F324" i="6"/>
  <c r="B325" i="6"/>
  <c r="F325" i="6"/>
  <c r="B326" i="6"/>
  <c r="F326" i="6"/>
  <c r="B327" i="6"/>
  <c r="F327" i="6"/>
  <c r="B328" i="6"/>
  <c r="F328" i="6"/>
  <c r="B329" i="6"/>
  <c r="F329" i="6"/>
  <c r="B330" i="6"/>
  <c r="F330" i="6"/>
  <c r="B331" i="6"/>
  <c r="F331" i="6"/>
  <c r="B332" i="6"/>
  <c r="F332" i="6"/>
  <c r="B333" i="6"/>
  <c r="F333" i="6"/>
  <c r="B334" i="6"/>
  <c r="F334" i="6"/>
  <c r="B335" i="6"/>
  <c r="F335" i="6"/>
  <c r="B336" i="6"/>
  <c r="F336" i="6"/>
  <c r="B337" i="6"/>
  <c r="F337" i="6"/>
  <c r="B338" i="6"/>
  <c r="F338" i="6"/>
  <c r="B339" i="6"/>
  <c r="F339" i="6"/>
  <c r="B340" i="6"/>
  <c r="F340" i="6"/>
  <c r="B341" i="6"/>
  <c r="F341" i="6"/>
  <c r="B342" i="6"/>
  <c r="F342" i="6"/>
  <c r="B343" i="6"/>
  <c r="F343" i="6"/>
  <c r="B344" i="6"/>
  <c r="F344" i="6"/>
  <c r="B345" i="6"/>
  <c r="F345" i="6"/>
  <c r="B346" i="6"/>
  <c r="F346" i="6"/>
  <c r="B347" i="6"/>
  <c r="F347" i="6"/>
  <c r="B348" i="6"/>
  <c r="F348" i="6"/>
  <c r="B349" i="6"/>
  <c r="F349" i="6"/>
  <c r="B350" i="6"/>
  <c r="F350" i="6"/>
  <c r="B351" i="6"/>
  <c r="F351" i="6"/>
  <c r="B352" i="6"/>
  <c r="F352" i="6"/>
  <c r="B353" i="6"/>
  <c r="F353" i="6"/>
  <c r="B354" i="6"/>
  <c r="F354" i="6"/>
  <c r="B355" i="6"/>
  <c r="F355" i="6"/>
  <c r="B356" i="6"/>
  <c r="F356" i="6"/>
  <c r="B357" i="6"/>
  <c r="F357" i="6"/>
  <c r="B358" i="6"/>
  <c r="F358" i="6"/>
  <c r="B359" i="6"/>
  <c r="F359" i="6"/>
  <c r="B360" i="6"/>
  <c r="F360" i="6"/>
  <c r="B361" i="6"/>
  <c r="F361" i="6"/>
  <c r="B362" i="6"/>
  <c r="F362" i="6"/>
  <c r="B363" i="6"/>
  <c r="F363" i="6"/>
  <c r="B364" i="6"/>
  <c r="F364" i="6"/>
  <c r="B365" i="6"/>
  <c r="F365" i="6"/>
  <c r="B366" i="6"/>
  <c r="F366" i="6"/>
  <c r="B367" i="6"/>
  <c r="F367" i="6"/>
  <c r="B368" i="6"/>
  <c r="F368" i="6"/>
  <c r="B369" i="6"/>
  <c r="F369" i="6"/>
  <c r="B370" i="6"/>
  <c r="F370" i="6"/>
  <c r="B371" i="6"/>
  <c r="F371" i="6"/>
  <c r="B372" i="6"/>
  <c r="F372" i="6"/>
  <c r="B373" i="6"/>
  <c r="F373" i="6"/>
  <c r="B374" i="6"/>
  <c r="F374" i="6"/>
  <c r="B375" i="6"/>
  <c r="F375" i="6"/>
  <c r="B376" i="6"/>
  <c r="F376" i="6"/>
  <c r="B377" i="6"/>
  <c r="F377" i="6"/>
  <c r="B378" i="6"/>
  <c r="F378" i="6"/>
  <c r="B379" i="6"/>
  <c r="F379" i="6"/>
  <c r="B380" i="6"/>
  <c r="F380" i="6"/>
  <c r="B381" i="6"/>
  <c r="F381" i="6"/>
  <c r="B382" i="6"/>
  <c r="F382" i="6"/>
  <c r="B383" i="6"/>
  <c r="F383" i="6"/>
  <c r="B384" i="6"/>
  <c r="F384" i="6"/>
  <c r="B385" i="6"/>
  <c r="F385" i="6"/>
  <c r="B386" i="6"/>
  <c r="F386" i="6"/>
  <c r="B387" i="6"/>
  <c r="F387" i="6"/>
  <c r="B388" i="6"/>
  <c r="F388" i="6"/>
  <c r="B389" i="6"/>
  <c r="F389" i="6"/>
  <c r="B390" i="6"/>
  <c r="F390" i="6"/>
  <c r="B391" i="6"/>
  <c r="F391" i="6"/>
  <c r="B392" i="6"/>
  <c r="F392" i="6"/>
  <c r="B393" i="6"/>
  <c r="F393" i="6"/>
  <c r="B394" i="6"/>
  <c r="F394" i="6"/>
  <c r="B395" i="6"/>
  <c r="F395" i="6"/>
  <c r="B396" i="6"/>
  <c r="F396" i="6"/>
  <c r="B397" i="6"/>
  <c r="F397" i="6"/>
  <c r="B398" i="6"/>
  <c r="F398" i="6"/>
  <c r="B399" i="6"/>
  <c r="F399" i="6"/>
  <c r="B400" i="6"/>
  <c r="F400" i="6"/>
  <c r="B401" i="6"/>
  <c r="F401" i="6"/>
  <c r="B402" i="6"/>
  <c r="F402" i="6"/>
  <c r="B403" i="6"/>
  <c r="F403" i="6"/>
  <c r="B404" i="6"/>
  <c r="F404" i="6"/>
  <c r="B405" i="6"/>
  <c r="F405" i="6"/>
  <c r="B406" i="6"/>
  <c r="F406" i="6"/>
  <c r="B407" i="6"/>
  <c r="F407" i="6"/>
  <c r="B408" i="6"/>
  <c r="F408" i="6"/>
  <c r="B409" i="6"/>
  <c r="F409" i="6"/>
  <c r="B410" i="6"/>
  <c r="F410" i="6"/>
  <c r="B411" i="6"/>
  <c r="F411" i="6"/>
  <c r="B412" i="6"/>
  <c r="F412" i="6"/>
  <c r="B413" i="6"/>
  <c r="F413" i="6"/>
  <c r="B414" i="6"/>
  <c r="F414" i="6"/>
  <c r="B415" i="6"/>
  <c r="F415" i="6"/>
  <c r="B416" i="6"/>
  <c r="F416" i="6"/>
  <c r="B417" i="6"/>
  <c r="F417" i="6"/>
  <c r="B418" i="6"/>
  <c r="F418" i="6"/>
  <c r="B419" i="6"/>
  <c r="F419" i="6"/>
  <c r="B420" i="6"/>
  <c r="F420" i="6"/>
  <c r="B421" i="6"/>
  <c r="F421" i="6"/>
  <c r="B422" i="6"/>
  <c r="F422" i="6"/>
  <c r="B423" i="6"/>
  <c r="F423" i="6"/>
  <c r="B424" i="6"/>
  <c r="F424" i="6"/>
  <c r="B425" i="6"/>
  <c r="F425" i="6"/>
  <c r="B426" i="6"/>
  <c r="F426" i="6"/>
  <c r="B427" i="6"/>
  <c r="F427" i="6"/>
  <c r="B428" i="6"/>
  <c r="F428" i="6"/>
  <c r="B429" i="6"/>
  <c r="F429" i="6"/>
  <c r="B430" i="6"/>
  <c r="F430" i="6"/>
  <c r="B431" i="6"/>
  <c r="F431" i="6"/>
  <c r="B432" i="6"/>
  <c r="F432" i="6"/>
  <c r="B433" i="6"/>
  <c r="F433" i="6"/>
  <c r="B434" i="6"/>
  <c r="F434" i="6"/>
  <c r="B435" i="6"/>
  <c r="F435" i="6"/>
  <c r="B436" i="6"/>
  <c r="F436" i="6"/>
  <c r="B437" i="6"/>
  <c r="F437" i="6"/>
  <c r="B438" i="6"/>
  <c r="F438" i="6"/>
  <c r="B439" i="6"/>
  <c r="F439" i="6"/>
  <c r="B440" i="6"/>
  <c r="F440" i="6"/>
  <c r="B441" i="6"/>
  <c r="F441" i="6"/>
  <c r="B442" i="6"/>
  <c r="F442" i="6"/>
  <c r="B443" i="6"/>
  <c r="F443" i="6"/>
  <c r="B444" i="6"/>
  <c r="F444" i="6"/>
  <c r="B445" i="6"/>
  <c r="F445" i="6"/>
  <c r="B446" i="6"/>
  <c r="F446" i="6"/>
  <c r="B447" i="6"/>
  <c r="F447" i="6"/>
  <c r="B448" i="6"/>
  <c r="F448" i="6"/>
  <c r="B449" i="6"/>
  <c r="F449" i="6"/>
  <c r="B450" i="6"/>
  <c r="F450" i="6"/>
  <c r="B451" i="6"/>
  <c r="F451" i="6"/>
  <c r="B452" i="6"/>
  <c r="F452" i="6"/>
  <c r="B453" i="6"/>
  <c r="F453" i="6"/>
  <c r="B454" i="6"/>
  <c r="F454" i="6"/>
  <c r="B455" i="6"/>
  <c r="F455" i="6"/>
  <c r="B456" i="6"/>
  <c r="F456" i="6"/>
  <c r="B457" i="6"/>
  <c r="F457" i="6"/>
  <c r="B458" i="6"/>
  <c r="F458" i="6"/>
  <c r="B459" i="6"/>
  <c r="F459" i="6"/>
  <c r="B460" i="6"/>
  <c r="F460" i="6"/>
  <c r="B461" i="6"/>
  <c r="F461" i="6"/>
  <c r="B462" i="6"/>
  <c r="F462" i="6"/>
  <c r="B463" i="6"/>
  <c r="F463" i="6"/>
  <c r="B464" i="6"/>
  <c r="F464" i="6"/>
  <c r="B465" i="6"/>
  <c r="F465" i="6"/>
  <c r="B466" i="6"/>
  <c r="F466" i="6"/>
  <c r="B467" i="6"/>
  <c r="F467" i="6"/>
  <c r="B468" i="6"/>
  <c r="F468" i="6"/>
  <c r="B469" i="6"/>
  <c r="F469" i="6"/>
  <c r="B470" i="6"/>
  <c r="F470" i="6"/>
  <c r="B471" i="6"/>
  <c r="F471" i="6"/>
  <c r="B472" i="6"/>
  <c r="F472" i="6"/>
  <c r="B473" i="6"/>
  <c r="F473" i="6"/>
  <c r="B474" i="6"/>
  <c r="F474" i="6"/>
  <c r="B475" i="6"/>
  <c r="F475" i="6"/>
  <c r="B476" i="6"/>
  <c r="F476" i="6"/>
  <c r="B477" i="6"/>
  <c r="F477" i="6"/>
  <c r="B478" i="6"/>
  <c r="F478" i="6"/>
  <c r="B479" i="6"/>
  <c r="F479" i="6"/>
  <c r="B480" i="6"/>
  <c r="F480" i="6"/>
  <c r="B481" i="6"/>
  <c r="F481" i="6"/>
  <c r="B482" i="6"/>
  <c r="F482" i="6"/>
  <c r="B483" i="6"/>
  <c r="F483" i="6"/>
  <c r="B484" i="6"/>
  <c r="F484" i="6"/>
  <c r="B485" i="6"/>
  <c r="F485" i="6"/>
  <c r="B486" i="6"/>
  <c r="F486" i="6"/>
  <c r="B487" i="6"/>
  <c r="F487" i="6"/>
  <c r="B488" i="6"/>
  <c r="F488" i="6"/>
  <c r="B489" i="6"/>
  <c r="F489" i="6"/>
  <c r="B490" i="6"/>
  <c r="F490" i="6"/>
  <c r="B491" i="6"/>
  <c r="F491" i="6"/>
  <c r="B492" i="6"/>
  <c r="F492" i="6"/>
  <c r="B493" i="6"/>
  <c r="F493" i="6"/>
  <c r="B494" i="6"/>
  <c r="F494" i="6"/>
  <c r="B495" i="6"/>
  <c r="F495" i="6"/>
  <c r="B496" i="6"/>
  <c r="F496" i="6"/>
  <c r="B497" i="6"/>
  <c r="F497" i="6"/>
  <c r="B498" i="6"/>
  <c r="F498" i="6"/>
  <c r="B499" i="6"/>
  <c r="F499" i="6"/>
  <c r="B500" i="6"/>
  <c r="F500" i="6"/>
  <c r="B501" i="6"/>
  <c r="F501" i="6"/>
  <c r="B502" i="6"/>
  <c r="F502" i="6"/>
  <c r="B503" i="6"/>
  <c r="F503" i="6"/>
  <c r="B504" i="6"/>
  <c r="F504" i="6"/>
  <c r="B505" i="6"/>
  <c r="F505" i="6"/>
  <c r="B506" i="6"/>
  <c r="F506" i="6"/>
  <c r="B507" i="6"/>
  <c r="F507" i="6"/>
  <c r="B508" i="6"/>
  <c r="F508" i="6"/>
  <c r="B509" i="6"/>
  <c r="F509" i="6"/>
  <c r="B510" i="6"/>
  <c r="F510" i="6"/>
  <c r="B511" i="6"/>
  <c r="F511" i="6"/>
  <c r="B512" i="6"/>
  <c r="F512" i="6"/>
  <c r="B513" i="6"/>
  <c r="F513" i="6"/>
  <c r="B514" i="6"/>
  <c r="F514" i="6"/>
  <c r="B515" i="6"/>
  <c r="F515" i="6"/>
  <c r="B516" i="6"/>
  <c r="F516" i="6"/>
  <c r="B517" i="6"/>
  <c r="F517" i="6"/>
  <c r="B518" i="6"/>
  <c r="F518" i="6"/>
  <c r="B519" i="6"/>
  <c r="F519" i="6"/>
  <c r="B520" i="6"/>
  <c r="F520" i="6"/>
  <c r="B521" i="6"/>
  <c r="F521" i="6"/>
  <c r="B522" i="6"/>
  <c r="F522" i="6"/>
  <c r="B523" i="6"/>
  <c r="F523" i="6"/>
  <c r="B524" i="6"/>
  <c r="F524" i="6"/>
  <c r="B525" i="6"/>
  <c r="F525" i="6"/>
  <c r="B526" i="6"/>
  <c r="F526" i="6"/>
  <c r="B527" i="6"/>
  <c r="F527" i="6"/>
  <c r="B528" i="6"/>
  <c r="F528" i="6"/>
  <c r="B529" i="6"/>
  <c r="F529" i="6"/>
  <c r="B530" i="6"/>
  <c r="F530" i="6"/>
  <c r="B531" i="6"/>
  <c r="F531" i="6"/>
  <c r="B532" i="6"/>
  <c r="F532" i="6"/>
  <c r="B533" i="6"/>
  <c r="F533" i="6"/>
  <c r="B534" i="6"/>
  <c r="F534" i="6"/>
  <c r="B535" i="6"/>
  <c r="F535" i="6"/>
  <c r="B536" i="6"/>
  <c r="F536" i="6"/>
  <c r="B537" i="6"/>
  <c r="F537" i="6"/>
  <c r="B538" i="6"/>
  <c r="F538" i="6"/>
  <c r="B539" i="6"/>
  <c r="F539" i="6"/>
  <c r="B540" i="6"/>
  <c r="F540" i="6"/>
  <c r="B541" i="6"/>
  <c r="F541" i="6"/>
  <c r="B542" i="6"/>
  <c r="F542" i="6"/>
  <c r="B543" i="6"/>
  <c r="F543" i="6"/>
  <c r="B544" i="6"/>
  <c r="F544" i="6"/>
  <c r="B545" i="6"/>
  <c r="F545" i="6"/>
  <c r="B546" i="6"/>
  <c r="F546" i="6"/>
  <c r="B547" i="6"/>
  <c r="F547" i="6"/>
  <c r="B548" i="6"/>
  <c r="F548" i="6"/>
  <c r="B549" i="6"/>
  <c r="F549" i="6"/>
  <c r="B550" i="6"/>
  <c r="F550" i="6"/>
  <c r="B551" i="6"/>
  <c r="F551" i="6"/>
  <c r="B552" i="6"/>
  <c r="F552" i="6"/>
  <c r="B553" i="6"/>
  <c r="F553" i="6"/>
  <c r="B554" i="6"/>
  <c r="F554" i="6"/>
  <c r="B555" i="6"/>
  <c r="F555" i="6"/>
  <c r="B556" i="6"/>
  <c r="F556" i="6"/>
  <c r="B557" i="6"/>
  <c r="F557" i="6"/>
  <c r="B558" i="6"/>
  <c r="F558" i="6"/>
  <c r="B559" i="6"/>
  <c r="F559" i="6"/>
  <c r="B560" i="6"/>
  <c r="F560" i="6"/>
  <c r="B561" i="6"/>
  <c r="F561" i="6"/>
  <c r="B562" i="6"/>
  <c r="F562" i="6"/>
  <c r="B563" i="6"/>
  <c r="F563" i="6"/>
  <c r="B564" i="6"/>
  <c r="F564" i="6"/>
  <c r="B565" i="6"/>
  <c r="F565" i="6"/>
  <c r="B566" i="6"/>
  <c r="F566" i="6"/>
  <c r="B567" i="6"/>
  <c r="F567" i="6"/>
  <c r="B568" i="6"/>
  <c r="F568" i="6"/>
  <c r="B569" i="6"/>
  <c r="F569" i="6"/>
  <c r="B570" i="6"/>
  <c r="F570" i="6"/>
  <c r="B571" i="6"/>
  <c r="F571" i="6"/>
  <c r="B572" i="6"/>
  <c r="F572" i="6"/>
  <c r="B573" i="6"/>
  <c r="F573" i="6"/>
  <c r="B574" i="6"/>
  <c r="F574" i="6"/>
  <c r="B575" i="6"/>
  <c r="F575" i="6"/>
  <c r="B576" i="6"/>
  <c r="F576" i="6"/>
  <c r="B577" i="6"/>
  <c r="F577" i="6"/>
  <c r="B578" i="6"/>
  <c r="F578" i="6"/>
  <c r="B579" i="6"/>
  <c r="F579" i="6"/>
  <c r="B580" i="6"/>
  <c r="F580" i="6"/>
  <c r="B581" i="6"/>
  <c r="F581" i="6"/>
  <c r="B582" i="6"/>
  <c r="F582" i="6"/>
  <c r="B583" i="6"/>
  <c r="F583" i="6"/>
  <c r="B584" i="6"/>
  <c r="F584" i="6"/>
  <c r="B585" i="6"/>
  <c r="F585" i="6"/>
  <c r="B586" i="6"/>
  <c r="F586" i="6"/>
  <c r="B587" i="6"/>
  <c r="F587" i="6"/>
  <c r="B588" i="6"/>
  <c r="F588" i="6"/>
  <c r="B589" i="6"/>
  <c r="F589" i="6"/>
  <c r="B590" i="6"/>
  <c r="F590" i="6"/>
  <c r="B591" i="6"/>
  <c r="F591" i="6"/>
  <c r="B592" i="6"/>
  <c r="F592" i="6"/>
  <c r="B593" i="6"/>
  <c r="F593" i="6"/>
  <c r="B594" i="6"/>
  <c r="F594" i="6"/>
  <c r="B595" i="6"/>
  <c r="F595" i="6"/>
  <c r="B596" i="6"/>
  <c r="F596" i="6"/>
  <c r="B597" i="6"/>
  <c r="F597" i="6"/>
  <c r="B598" i="6"/>
  <c r="F598" i="6"/>
  <c r="B599" i="6"/>
  <c r="F599" i="6"/>
  <c r="B600" i="6"/>
  <c r="F600" i="6"/>
  <c r="B601" i="6"/>
  <c r="F601" i="6"/>
  <c r="B602" i="6"/>
  <c r="F602" i="6"/>
  <c r="B603" i="6"/>
  <c r="F603" i="6"/>
  <c r="B604" i="6"/>
  <c r="F604" i="6"/>
  <c r="B605" i="6"/>
  <c r="F605" i="6"/>
  <c r="B606" i="6"/>
  <c r="F606" i="6"/>
  <c r="B607" i="6"/>
  <c r="F607" i="6"/>
  <c r="B608" i="6"/>
  <c r="F608" i="6"/>
  <c r="B609" i="6"/>
  <c r="F609" i="6"/>
  <c r="B610" i="6"/>
  <c r="F610" i="6"/>
  <c r="B611" i="6"/>
  <c r="F611" i="6"/>
  <c r="B612" i="6"/>
  <c r="F612" i="6"/>
  <c r="B613" i="6"/>
  <c r="F613" i="6"/>
  <c r="B614" i="6"/>
  <c r="F614" i="6"/>
  <c r="B615" i="6"/>
  <c r="F615" i="6"/>
  <c r="F17" i="6"/>
  <c r="B17" i="6"/>
  <c r="F16" i="6"/>
  <c r="B16" i="6"/>
  <c r="C16" i="6" s="1"/>
  <c r="C4" i="5"/>
  <c r="C3" i="5"/>
  <c r="D22" i="3"/>
  <c r="B22" i="3"/>
  <c r="E22" i="3"/>
  <c r="G22" i="3"/>
  <c r="C22" i="3"/>
  <c r="D21" i="3"/>
  <c r="B21" i="3"/>
  <c r="D20" i="3"/>
  <c r="B20" i="3"/>
  <c r="E20" i="3"/>
  <c r="C20" i="3"/>
  <c r="D19" i="3"/>
  <c r="B19" i="3"/>
  <c r="E19" i="3"/>
  <c r="G19" i="3"/>
  <c r="C19" i="3"/>
  <c r="D18" i="3"/>
  <c r="B18" i="3"/>
  <c r="E18" i="3"/>
  <c r="D17" i="3"/>
  <c r="B17" i="3"/>
  <c r="E17" i="3"/>
  <c r="G17" i="3"/>
  <c r="C17" i="3"/>
  <c r="D16" i="3"/>
  <c r="B16" i="3"/>
  <c r="E16" i="3"/>
  <c r="D15" i="3"/>
  <c r="B15" i="3"/>
  <c r="E15" i="3"/>
  <c r="G15" i="3"/>
  <c r="C15" i="3"/>
  <c r="D14" i="3"/>
  <c r="B14" i="3"/>
  <c r="E14" i="3"/>
  <c r="D13" i="3"/>
  <c r="B13" i="3"/>
  <c r="E13" i="3"/>
  <c r="G13" i="3"/>
  <c r="C13" i="3"/>
  <c r="D12" i="3"/>
  <c r="B12" i="3"/>
  <c r="E12" i="3"/>
  <c r="D11" i="3"/>
  <c r="B11" i="3"/>
  <c r="E11" i="3"/>
  <c r="G11" i="3"/>
  <c r="C11" i="3"/>
  <c r="F11" i="9"/>
  <c r="E12" i="9"/>
  <c r="L27" i="8"/>
  <c r="K28" i="8"/>
  <c r="L28" i="8"/>
  <c r="K29" i="8"/>
  <c r="L30" i="8"/>
  <c r="K31" i="8"/>
  <c r="L29" i="8"/>
  <c r="K30" i="8"/>
  <c r="F12" i="9"/>
  <c r="E13" i="9"/>
  <c r="C24" i="10"/>
  <c r="D22" i="10"/>
  <c r="G22" i="10"/>
  <c r="D23" i="10"/>
  <c r="E22" i="10"/>
  <c r="C25" i="10"/>
  <c r="C26" i="10"/>
  <c r="H22" i="10"/>
  <c r="E483" i="19"/>
  <c r="H483" i="19" s="1"/>
  <c r="E443" i="19"/>
  <c r="H443" i="19" s="1"/>
  <c r="E439" i="19"/>
  <c r="E429" i="19"/>
  <c r="G429" i="19" s="1"/>
  <c r="E340" i="19"/>
  <c r="E330" i="19"/>
  <c r="E316" i="19"/>
  <c r="H316" i="19" s="1"/>
  <c r="E296" i="19"/>
  <c r="H296" i="19" s="1"/>
  <c r="E264" i="19"/>
  <c r="H264" i="19" s="1"/>
  <c r="E349" i="19"/>
  <c r="G349" i="19" s="1"/>
  <c r="E345" i="19"/>
  <c r="E321" i="19"/>
  <c r="G321" i="19" s="1"/>
  <c r="E319" i="19"/>
  <c r="H319" i="19" s="1"/>
  <c r="E317" i="19"/>
  <c r="G317" i="19" s="1"/>
  <c r="E293" i="19"/>
  <c r="G293" i="19" s="1"/>
  <c r="E291" i="19"/>
  <c r="G291" i="19" s="1"/>
  <c r="E241" i="19"/>
  <c r="E227" i="19"/>
  <c r="H227" i="19" s="1"/>
  <c r="E199" i="19"/>
  <c r="G199" i="19" s="1"/>
  <c r="E149" i="19"/>
  <c r="G149" i="19" s="1"/>
  <c r="E147" i="19"/>
  <c r="H147" i="19" s="1"/>
  <c r="E133" i="19"/>
  <c r="H133" i="19" s="1"/>
  <c r="E129" i="19"/>
  <c r="E111" i="19"/>
  <c r="H111" i="19" s="1"/>
  <c r="E85" i="19"/>
  <c r="E59" i="19"/>
  <c r="G59" i="19" s="1"/>
  <c r="E234" i="19"/>
  <c r="G234" i="19" s="1"/>
  <c r="E204" i="19"/>
  <c r="E196" i="19"/>
  <c r="E150" i="19"/>
  <c r="E126" i="19"/>
  <c r="G126" i="19" s="1"/>
  <c r="E72" i="19"/>
  <c r="E50" i="19"/>
  <c r="H50" i="19" s="1"/>
  <c r="E38" i="19"/>
  <c r="G38" i="19" s="1"/>
  <c r="D515" i="19"/>
  <c r="D513" i="19"/>
  <c r="D511" i="19"/>
  <c r="D509" i="19"/>
  <c r="D507" i="19"/>
  <c r="D505" i="19"/>
  <c r="D503" i="19"/>
  <c r="D501" i="19"/>
  <c r="D499" i="19"/>
  <c r="D497" i="19"/>
  <c r="D495" i="19"/>
  <c r="D493" i="19"/>
  <c r="D491" i="19"/>
  <c r="D489" i="19"/>
  <c r="D487" i="19"/>
  <c r="D485" i="19"/>
  <c r="D483" i="19"/>
  <c r="D481" i="19"/>
  <c r="D479" i="19"/>
  <c r="D477" i="19"/>
  <c r="D475" i="19"/>
  <c r="D473" i="19"/>
  <c r="D471" i="19"/>
  <c r="D469" i="19"/>
  <c r="D467" i="19"/>
  <c r="D465" i="19"/>
  <c r="D463" i="19"/>
  <c r="D461" i="19"/>
  <c r="D459" i="19"/>
  <c r="D457" i="19"/>
  <c r="D455" i="19"/>
  <c r="D453" i="19"/>
  <c r="D451" i="19"/>
  <c r="D449" i="19"/>
  <c r="D447" i="19"/>
  <c r="D445" i="19"/>
  <c r="D443" i="19"/>
  <c r="D441" i="19"/>
  <c r="D439" i="19"/>
  <c r="D437" i="19"/>
  <c r="D435" i="19"/>
  <c r="D433" i="19"/>
  <c r="D431" i="19"/>
  <c r="D429" i="19"/>
  <c r="D427" i="19"/>
  <c r="D425" i="19"/>
  <c r="D423" i="19"/>
  <c r="D421" i="19"/>
  <c r="D419" i="19"/>
  <c r="D417" i="19"/>
  <c r="D415" i="19"/>
  <c r="D514" i="19"/>
  <c r="D512" i="19"/>
  <c r="D510" i="19"/>
  <c r="D508" i="19"/>
  <c r="D506" i="19"/>
  <c r="D504" i="19"/>
  <c r="D502" i="19"/>
  <c r="D500" i="19"/>
  <c r="D498" i="19"/>
  <c r="D496" i="19"/>
  <c r="D494" i="19"/>
  <c r="D492" i="19"/>
  <c r="D490" i="19"/>
  <c r="D488" i="19"/>
  <c r="D486" i="19"/>
  <c r="D484" i="19"/>
  <c r="D482" i="19"/>
  <c r="D480" i="19"/>
  <c r="D478" i="19"/>
  <c r="D476" i="19"/>
  <c r="D474" i="19"/>
  <c r="D472" i="19"/>
  <c r="D470" i="19"/>
  <c r="D468" i="19"/>
  <c r="D466" i="19"/>
  <c r="D464" i="19"/>
  <c r="D462" i="19"/>
  <c r="D460" i="19"/>
  <c r="D458" i="19"/>
  <c r="D456" i="19"/>
  <c r="D454" i="19"/>
  <c r="D452" i="19"/>
  <c r="D450" i="19"/>
  <c r="D448" i="19"/>
  <c r="D446" i="19"/>
  <c r="D444" i="19"/>
  <c r="D442" i="19"/>
  <c r="D440" i="19"/>
  <c r="D438" i="19"/>
  <c r="D436" i="19"/>
  <c r="D434" i="19"/>
  <c r="D432" i="19"/>
  <c r="D430" i="19"/>
  <c r="D428" i="19"/>
  <c r="D426" i="19"/>
  <c r="D424" i="19"/>
  <c r="D422" i="19"/>
  <c r="D420" i="19"/>
  <c r="D418" i="19"/>
  <c r="D416" i="19"/>
  <c r="D414" i="19"/>
  <c r="D413" i="19"/>
  <c r="D411" i="19"/>
  <c r="D409" i="19"/>
  <c r="D407" i="19"/>
  <c r="D405" i="19"/>
  <c r="D403" i="19"/>
  <c r="D401" i="19"/>
  <c r="D399" i="19"/>
  <c r="D397" i="19"/>
  <c r="D395" i="19"/>
  <c r="D393" i="19"/>
  <c r="D391" i="19"/>
  <c r="D389" i="19"/>
  <c r="D387" i="19"/>
  <c r="D385" i="19"/>
  <c r="D383" i="19"/>
  <c r="D381" i="19"/>
  <c r="D379" i="19"/>
  <c r="D377" i="19"/>
  <c r="D375" i="19"/>
  <c r="D373" i="19"/>
  <c r="D371" i="19"/>
  <c r="D369" i="19"/>
  <c r="D367" i="19"/>
  <c r="D365" i="19"/>
  <c r="D363" i="19"/>
  <c r="D361" i="19"/>
  <c r="D359" i="19"/>
  <c r="D357" i="19"/>
  <c r="D355" i="19"/>
  <c r="D353" i="19"/>
  <c r="D351" i="19"/>
  <c r="D349" i="19"/>
  <c r="D347" i="19"/>
  <c r="D345" i="19"/>
  <c r="D343" i="19"/>
  <c r="D341" i="19"/>
  <c r="D339" i="19"/>
  <c r="D337" i="19"/>
  <c r="D335" i="19"/>
  <c r="D333" i="19"/>
  <c r="D331" i="19"/>
  <c r="D329" i="19"/>
  <c r="D327" i="19"/>
  <c r="D325" i="19"/>
  <c r="D323" i="19"/>
  <c r="D321" i="19"/>
  <c r="D319" i="19"/>
  <c r="D317" i="19"/>
  <c r="D315" i="19"/>
  <c r="D313" i="19"/>
  <c r="D311" i="19"/>
  <c r="D309" i="19"/>
  <c r="D307" i="19"/>
  <c r="D305" i="19"/>
  <c r="D303" i="19"/>
  <c r="D301" i="19"/>
  <c r="D299" i="19"/>
  <c r="D297" i="19"/>
  <c r="D295" i="19"/>
  <c r="D293" i="19"/>
  <c r="D291" i="19"/>
  <c r="D289" i="19"/>
  <c r="D287" i="19"/>
  <c r="D285" i="19"/>
  <c r="D283" i="19"/>
  <c r="D281" i="19"/>
  <c r="D279" i="19"/>
  <c r="D277" i="19"/>
  <c r="D275" i="19"/>
  <c r="D273" i="19"/>
  <c r="D271" i="19"/>
  <c r="D269" i="19"/>
  <c r="D267" i="19"/>
  <c r="D265" i="19"/>
  <c r="D263" i="19"/>
  <c r="D261" i="19"/>
  <c r="D259" i="19"/>
  <c r="D257" i="19"/>
  <c r="D255" i="19"/>
  <c r="D253" i="19"/>
  <c r="D251" i="19"/>
  <c r="D412" i="19"/>
  <c r="D410" i="19"/>
  <c r="D408" i="19"/>
  <c r="D406" i="19"/>
  <c r="D404" i="19"/>
  <c r="D402" i="19"/>
  <c r="D400" i="19"/>
  <c r="D398" i="19"/>
  <c r="D396" i="19"/>
  <c r="D394" i="19"/>
  <c r="D392" i="19"/>
  <c r="D390" i="19"/>
  <c r="D388" i="19"/>
  <c r="D386" i="19"/>
  <c r="D384" i="19"/>
  <c r="D382" i="19"/>
  <c r="D380" i="19"/>
  <c r="D378" i="19"/>
  <c r="D376" i="19"/>
  <c r="D374" i="19"/>
  <c r="D372" i="19"/>
  <c r="D370" i="19"/>
  <c r="D368" i="19"/>
  <c r="D366" i="19"/>
  <c r="D364" i="19"/>
  <c r="D362" i="19"/>
  <c r="D360" i="19"/>
  <c r="D358" i="19"/>
  <c r="D356" i="19"/>
  <c r="D354" i="19"/>
  <c r="D352" i="19"/>
  <c r="D350" i="19"/>
  <c r="D348" i="19"/>
  <c r="D346" i="19"/>
  <c r="D344" i="19"/>
  <c r="D342" i="19"/>
  <c r="D340" i="19"/>
  <c r="D338" i="19"/>
  <c r="D336" i="19"/>
  <c r="D334" i="19"/>
  <c r="D332" i="19"/>
  <c r="D330" i="19"/>
  <c r="D328" i="19"/>
  <c r="D326" i="19"/>
  <c r="D324" i="19"/>
  <c r="D322" i="19"/>
  <c r="D320" i="19"/>
  <c r="D318" i="19"/>
  <c r="D316" i="19"/>
  <c r="D314" i="19"/>
  <c r="D312" i="19"/>
  <c r="D310" i="19"/>
  <c r="D308" i="19"/>
  <c r="D306" i="19"/>
  <c r="D304" i="19"/>
  <c r="D302" i="19"/>
  <c r="D300" i="19"/>
  <c r="D298" i="19"/>
  <c r="D296" i="19"/>
  <c r="D294" i="19"/>
  <c r="D292" i="19"/>
  <c r="D290" i="19"/>
  <c r="D288" i="19"/>
  <c r="D286" i="19"/>
  <c r="D284" i="19"/>
  <c r="D282" i="19"/>
  <c r="D280" i="19"/>
  <c r="D278" i="19"/>
  <c r="D276" i="19"/>
  <c r="D274" i="19"/>
  <c r="D272" i="19"/>
  <c r="D270" i="19"/>
  <c r="D268" i="19"/>
  <c r="D266" i="19"/>
  <c r="D264" i="19"/>
  <c r="D262" i="19"/>
  <c r="D260" i="19"/>
  <c r="D258" i="19"/>
  <c r="D256" i="19"/>
  <c r="D254" i="19"/>
  <c r="D252" i="19"/>
  <c r="D250" i="19"/>
  <c r="F4" i="19"/>
  <c r="D12" i="19"/>
  <c r="H12" i="19"/>
  <c r="I12" i="19"/>
  <c r="D14" i="19"/>
  <c r="H14" i="19"/>
  <c r="I14" i="19"/>
  <c r="D16" i="19"/>
  <c r="D17" i="19"/>
  <c r="D19" i="19"/>
  <c r="D21" i="19"/>
  <c r="D23" i="19"/>
  <c r="D25" i="19"/>
  <c r="D27" i="19"/>
  <c r="D29" i="19"/>
  <c r="D31" i="19"/>
  <c r="D33" i="19"/>
  <c r="D35" i="19"/>
  <c r="D37" i="19"/>
  <c r="D39" i="19"/>
  <c r="D41" i="19"/>
  <c r="D43" i="19"/>
  <c r="D45" i="19"/>
  <c r="D47" i="19"/>
  <c r="D49" i="19"/>
  <c r="D51" i="19"/>
  <c r="D53" i="19"/>
  <c r="D55" i="19"/>
  <c r="D57" i="19"/>
  <c r="D59" i="19"/>
  <c r="D61" i="19"/>
  <c r="D63" i="19"/>
  <c r="D65" i="19"/>
  <c r="D67" i="19"/>
  <c r="D69" i="19"/>
  <c r="D71" i="19"/>
  <c r="D73" i="19"/>
  <c r="D75" i="19"/>
  <c r="D77" i="19"/>
  <c r="D79" i="19"/>
  <c r="D81" i="19"/>
  <c r="D83" i="19"/>
  <c r="D85" i="19"/>
  <c r="D87" i="19"/>
  <c r="D89" i="19"/>
  <c r="D91" i="19"/>
  <c r="D93" i="19"/>
  <c r="D95" i="19"/>
  <c r="D97" i="19"/>
  <c r="D99" i="19"/>
  <c r="D101" i="19"/>
  <c r="D103" i="19"/>
  <c r="D105" i="19"/>
  <c r="D107" i="19"/>
  <c r="D109" i="19"/>
  <c r="D111" i="19"/>
  <c r="D113" i="19"/>
  <c r="D115" i="19"/>
  <c r="D117" i="19"/>
  <c r="D119" i="19"/>
  <c r="D121" i="19"/>
  <c r="D123" i="19"/>
  <c r="D125" i="19"/>
  <c r="D127" i="19"/>
  <c r="D129" i="19"/>
  <c r="D131" i="19"/>
  <c r="D133" i="19"/>
  <c r="D135" i="19"/>
  <c r="D137" i="19"/>
  <c r="D139" i="19"/>
  <c r="D141" i="19"/>
  <c r="D143" i="19"/>
  <c r="D145" i="19"/>
  <c r="D147" i="19"/>
  <c r="D149" i="19"/>
  <c r="D151" i="19"/>
  <c r="D153" i="19"/>
  <c r="D155" i="19"/>
  <c r="D157" i="19"/>
  <c r="D159" i="19"/>
  <c r="D161" i="19"/>
  <c r="D163" i="19"/>
  <c r="D165" i="19"/>
  <c r="D167" i="19"/>
  <c r="D169" i="19"/>
  <c r="D171" i="19"/>
  <c r="D173" i="19"/>
  <c r="D175" i="19"/>
  <c r="D177" i="19"/>
  <c r="D179" i="19"/>
  <c r="D181" i="19"/>
  <c r="D183" i="19"/>
  <c r="D185" i="19"/>
  <c r="D187" i="19"/>
  <c r="D189" i="19"/>
  <c r="D191" i="19"/>
  <c r="D193" i="19"/>
  <c r="D195" i="19"/>
  <c r="D197" i="19"/>
  <c r="D199" i="19"/>
  <c r="D201" i="19"/>
  <c r="D203" i="19"/>
  <c r="D205" i="19"/>
  <c r="D207" i="19"/>
  <c r="D209" i="19"/>
  <c r="D211" i="19"/>
  <c r="D213" i="19"/>
  <c r="D215" i="19"/>
  <c r="D217" i="19"/>
  <c r="D219" i="19"/>
  <c r="D221" i="19"/>
  <c r="D223" i="19"/>
  <c r="D225" i="19"/>
  <c r="D227" i="19"/>
  <c r="D229" i="19"/>
  <c r="D231" i="19"/>
  <c r="D233" i="19"/>
  <c r="D235" i="19"/>
  <c r="D237" i="19"/>
  <c r="D239" i="19"/>
  <c r="D241" i="19"/>
  <c r="D243" i="19"/>
  <c r="D245" i="19"/>
  <c r="D247" i="19"/>
  <c r="D249" i="19"/>
  <c r="D13" i="19"/>
  <c r="H13" i="19"/>
  <c r="I13" i="19"/>
  <c r="D18" i="19"/>
  <c r="D20" i="19"/>
  <c r="D22" i="19"/>
  <c r="D24" i="19"/>
  <c r="D26" i="19"/>
  <c r="D28" i="19"/>
  <c r="D30" i="19"/>
  <c r="D32" i="19"/>
  <c r="D34" i="19"/>
  <c r="D36" i="19"/>
  <c r="D38" i="19"/>
  <c r="D40" i="19"/>
  <c r="D42" i="19"/>
  <c r="D44" i="19"/>
  <c r="D46" i="19"/>
  <c r="D48" i="19"/>
  <c r="D50" i="19"/>
  <c r="D52" i="19"/>
  <c r="D54" i="19"/>
  <c r="D56" i="19"/>
  <c r="D58" i="19"/>
  <c r="D60" i="19"/>
  <c r="D62" i="19"/>
  <c r="D64" i="19"/>
  <c r="D66" i="19"/>
  <c r="D68" i="19"/>
  <c r="D70" i="19"/>
  <c r="D72" i="19"/>
  <c r="D74" i="19"/>
  <c r="D76" i="19"/>
  <c r="D78" i="19"/>
  <c r="D80" i="19"/>
  <c r="D82" i="19"/>
  <c r="D84" i="19"/>
  <c r="D86" i="19"/>
  <c r="D88" i="19"/>
  <c r="D90" i="19"/>
  <c r="D92" i="19"/>
  <c r="D94" i="19"/>
  <c r="D96" i="19"/>
  <c r="D98" i="19"/>
  <c r="D100" i="19"/>
  <c r="D102" i="19"/>
  <c r="D104" i="19"/>
  <c r="D106" i="19"/>
  <c r="D108" i="19"/>
  <c r="D110" i="19"/>
  <c r="D112" i="19"/>
  <c r="D114" i="19"/>
  <c r="D116" i="19"/>
  <c r="D118" i="19"/>
  <c r="D120" i="19"/>
  <c r="D122" i="19"/>
  <c r="D124" i="19"/>
  <c r="D126" i="19"/>
  <c r="D128" i="19"/>
  <c r="D130" i="19"/>
  <c r="D132" i="19"/>
  <c r="D134" i="19"/>
  <c r="D136" i="19"/>
  <c r="D138" i="19"/>
  <c r="D140" i="19"/>
  <c r="D142" i="19"/>
  <c r="D144" i="19"/>
  <c r="D146" i="19"/>
  <c r="D148" i="19"/>
  <c r="D150" i="19"/>
  <c r="D152" i="19"/>
  <c r="D154" i="19"/>
  <c r="D156" i="19"/>
  <c r="D158" i="19"/>
  <c r="D160" i="19"/>
  <c r="D162" i="19"/>
  <c r="D164" i="19"/>
  <c r="D166" i="19"/>
  <c r="D168" i="19"/>
  <c r="D170" i="19"/>
  <c r="D172" i="19"/>
  <c r="D174" i="19"/>
  <c r="D176" i="19"/>
  <c r="D178" i="19"/>
  <c r="D180" i="19"/>
  <c r="D182" i="19"/>
  <c r="D184" i="19"/>
  <c r="D186" i="19"/>
  <c r="D188" i="19"/>
  <c r="D190" i="19"/>
  <c r="D192" i="19"/>
  <c r="D194" i="19"/>
  <c r="D196" i="19"/>
  <c r="D198" i="19"/>
  <c r="D200" i="19"/>
  <c r="D202" i="19"/>
  <c r="D204" i="19"/>
  <c r="D206" i="19"/>
  <c r="D208" i="19"/>
  <c r="D210" i="19"/>
  <c r="D212" i="19"/>
  <c r="D214" i="19"/>
  <c r="D216" i="19"/>
  <c r="D218" i="19"/>
  <c r="D220" i="19"/>
  <c r="D222" i="19"/>
  <c r="D224" i="19"/>
  <c r="D226" i="19"/>
  <c r="D228" i="19"/>
  <c r="D230" i="19"/>
  <c r="D232" i="19"/>
  <c r="D234" i="19"/>
  <c r="D236" i="19"/>
  <c r="D238" i="19"/>
  <c r="D240" i="19"/>
  <c r="D242" i="19"/>
  <c r="D244" i="19"/>
  <c r="D246" i="19"/>
  <c r="D248" i="19"/>
  <c r="F5" i="18"/>
  <c r="E6" i="18"/>
  <c r="D13" i="18"/>
  <c r="H13" i="18"/>
  <c r="D14" i="18"/>
  <c r="H14" i="18"/>
  <c r="I14" i="18"/>
  <c r="D15" i="18"/>
  <c r="H15" i="18"/>
  <c r="D18" i="18"/>
  <c r="D20" i="18"/>
  <c r="D23" i="18"/>
  <c r="D24" i="18"/>
  <c r="D25" i="18"/>
  <c r="D29" i="18"/>
  <c r="D19" i="18"/>
  <c r="D28" i="18"/>
  <c r="E5" i="19"/>
  <c r="E508" i="19"/>
  <c r="F5" i="19"/>
  <c r="F6" i="18"/>
  <c r="E512" i="19"/>
  <c r="H512" i="19" s="1"/>
  <c r="E492" i="19"/>
  <c r="E484" i="19"/>
  <c r="H484" i="19" s="1"/>
  <c r="E480" i="19"/>
  <c r="E476" i="19"/>
  <c r="G476" i="19" s="1"/>
  <c r="E468" i="19"/>
  <c r="E464" i="19"/>
  <c r="H464" i="19" s="1"/>
  <c r="E460" i="19"/>
  <c r="E456" i="19"/>
  <c r="G456" i="19" s="1"/>
  <c r="E452" i="19"/>
  <c r="E444" i="19"/>
  <c r="G444" i="19" s="1"/>
  <c r="E479" i="19"/>
  <c r="E475" i="19"/>
  <c r="G475" i="19" s="1"/>
  <c r="E467" i="19"/>
  <c r="H467" i="19" s="1"/>
  <c r="E463" i="19"/>
  <c r="E455" i="19"/>
  <c r="E451" i="19"/>
  <c r="H451" i="19" s="1"/>
  <c r="E447" i="19"/>
  <c r="E435" i="19"/>
  <c r="G435" i="19" s="1"/>
  <c r="E431" i="19"/>
  <c r="H431" i="19" s="1"/>
  <c r="E427" i="19"/>
  <c r="E423" i="19"/>
  <c r="E419" i="19"/>
  <c r="H419" i="19" s="1"/>
  <c r="E415" i="19"/>
  <c r="E410" i="19"/>
  <c r="H410" i="19" s="1"/>
  <c r="E406" i="19"/>
  <c r="H406" i="19" s="1"/>
  <c r="E402" i="19"/>
  <c r="G402" i="19" s="1"/>
  <c r="E398" i="19"/>
  <c r="H398" i="19" s="1"/>
  <c r="E394" i="19"/>
  <c r="H394" i="19" s="1"/>
  <c r="E390" i="19"/>
  <c r="E386" i="19"/>
  <c r="H386" i="19" s="1"/>
  <c r="E382" i="19"/>
  <c r="E378" i="19"/>
  <c r="G378" i="19" s="1"/>
  <c r="E374" i="19"/>
  <c r="H374" i="19" s="1"/>
  <c r="E370" i="19"/>
  <c r="E366" i="19"/>
  <c r="E354" i="19"/>
  <c r="H354" i="19" s="1"/>
  <c r="E350" i="19"/>
  <c r="E342" i="19"/>
  <c r="G342" i="19" s="1"/>
  <c r="E338" i="19"/>
  <c r="G338" i="19" s="1"/>
  <c r="E326" i="19"/>
  <c r="H326" i="19" s="1"/>
  <c r="E322" i="19"/>
  <c r="E318" i="19"/>
  <c r="G318" i="19" s="1"/>
  <c r="E314" i="19"/>
  <c r="E302" i="19"/>
  <c r="G302" i="19" s="1"/>
  <c r="E294" i="19"/>
  <c r="E286" i="19"/>
  <c r="H286" i="19" s="1"/>
  <c r="E282" i="19"/>
  <c r="G282" i="19" s="1"/>
  <c r="E278" i="19"/>
  <c r="G278" i="19" s="1"/>
  <c r="E274" i="19"/>
  <c r="G274" i="19" s="1"/>
  <c r="E270" i="19"/>
  <c r="E262" i="19"/>
  <c r="E258" i="19"/>
  <c r="E254" i="19"/>
  <c r="H254" i="19" s="1"/>
  <c r="E250" i="19"/>
  <c r="E411" i="19"/>
  <c r="E407" i="19"/>
  <c r="G407" i="19" s="1"/>
  <c r="E403" i="19"/>
  <c r="E399" i="19"/>
  <c r="H399" i="19" s="1"/>
  <c r="E395" i="19"/>
  <c r="E391" i="19"/>
  <c r="H391" i="19" s="1"/>
  <c r="E387" i="19"/>
  <c r="E383" i="19"/>
  <c r="E379" i="19"/>
  <c r="E375" i="19"/>
  <c r="E367" i="19"/>
  <c r="E363" i="19"/>
  <c r="G363" i="19" s="1"/>
  <c r="E359" i="19"/>
  <c r="H359" i="19" s="1"/>
  <c r="E355" i="19"/>
  <c r="G355" i="19" s="1"/>
  <c r="E351" i="19"/>
  <c r="E347" i="19"/>
  <c r="G347" i="19" s="1"/>
  <c r="E339" i="19"/>
  <c r="E331" i="19"/>
  <c r="E327" i="19"/>
  <c r="E323" i="19"/>
  <c r="H323" i="19" s="1"/>
  <c r="E315" i="19"/>
  <c r="G315" i="19" s="1"/>
  <c r="E311" i="19"/>
  <c r="G311" i="19" s="1"/>
  <c r="E307" i="19"/>
  <c r="G307" i="19" s="1"/>
  <c r="E303" i="19"/>
  <c r="G303" i="19" s="1"/>
  <c r="E299" i="19"/>
  <c r="E295" i="19"/>
  <c r="G295" i="19" s="1"/>
  <c r="E287" i="19"/>
  <c r="E283" i="19"/>
  <c r="E279" i="19"/>
  <c r="G279" i="19" s="1"/>
  <c r="E275" i="19"/>
  <c r="E267" i="19"/>
  <c r="E263" i="19"/>
  <c r="H263" i="19" s="1"/>
  <c r="E255" i="19"/>
  <c r="E251" i="19"/>
  <c r="H251" i="19" s="1"/>
  <c r="E247" i="19"/>
  <c r="H247" i="19" s="1"/>
  <c r="E243" i="19"/>
  <c r="H243" i="19" s="1"/>
  <c r="E239" i="19"/>
  <c r="E235" i="19"/>
  <c r="E231" i="19"/>
  <c r="H231" i="19" s="1"/>
  <c r="E215" i="19"/>
  <c r="H215" i="19" s="1"/>
  <c r="E211" i="19"/>
  <c r="E207" i="19"/>
  <c r="E203" i="19"/>
  <c r="G203" i="19" s="1"/>
  <c r="E191" i="19"/>
  <c r="E187" i="19"/>
  <c r="E179" i="19"/>
  <c r="E175" i="19"/>
  <c r="E171" i="19"/>
  <c r="E159" i="19"/>
  <c r="E155" i="19"/>
  <c r="G155" i="19" s="1"/>
  <c r="E151" i="19"/>
  <c r="E143" i="19"/>
  <c r="H143" i="19" s="1"/>
  <c r="E139" i="19"/>
  <c r="E135" i="19"/>
  <c r="G135" i="19" s="1"/>
  <c r="E131" i="19"/>
  <c r="G131" i="19" s="1"/>
  <c r="E127" i="19"/>
  <c r="E123" i="19"/>
  <c r="E119" i="19"/>
  <c r="G119" i="19" s="1"/>
  <c r="E107" i="19"/>
  <c r="H107" i="19" s="1"/>
  <c r="E103" i="19"/>
  <c r="E95" i="19"/>
  <c r="E87" i="19"/>
  <c r="H87" i="19" s="1"/>
  <c r="E79" i="19"/>
  <c r="H79" i="19" s="1"/>
  <c r="E75" i="19"/>
  <c r="E71" i="19"/>
  <c r="E67" i="19"/>
  <c r="H67" i="19" s="1"/>
  <c r="E63" i="19"/>
  <c r="E51" i="19"/>
  <c r="G51" i="19" s="1"/>
  <c r="E47" i="19"/>
  <c r="H47" i="19" s="1"/>
  <c r="E43" i="19"/>
  <c r="G43" i="19" s="1"/>
  <c r="E35" i="19"/>
  <c r="G35" i="19" s="1"/>
  <c r="E31" i="19"/>
  <c r="E27" i="19"/>
  <c r="G27" i="19" s="1"/>
  <c r="E16" i="19"/>
  <c r="E246" i="19"/>
  <c r="E242" i="19"/>
  <c r="H242" i="19" s="1"/>
  <c r="E238" i="19"/>
  <c r="G238" i="19" s="1"/>
  <c r="E230" i="19"/>
  <c r="E218" i="19"/>
  <c r="G218" i="19" s="1"/>
  <c r="E214" i="19"/>
  <c r="G214" i="19" s="1"/>
  <c r="E206" i="19"/>
  <c r="E202" i="19"/>
  <c r="E198" i="19"/>
  <c r="G198" i="19" s="1"/>
  <c r="E194" i="19"/>
  <c r="E186" i="19"/>
  <c r="G186" i="19" s="1"/>
  <c r="E182" i="19"/>
  <c r="H182" i="19" s="1"/>
  <c r="E178" i="19"/>
  <c r="E174" i="19"/>
  <c r="E166" i="19"/>
  <c r="H166" i="19" s="1"/>
  <c r="E162" i="19"/>
  <c r="G162" i="19" s="1"/>
  <c r="E158" i="19"/>
  <c r="E142" i="19"/>
  <c r="G142" i="19" s="1"/>
  <c r="E138" i="19"/>
  <c r="E134" i="19"/>
  <c r="E122" i="19"/>
  <c r="E118" i="19"/>
  <c r="E114" i="19"/>
  <c r="E110" i="19"/>
  <c r="E106" i="19"/>
  <c r="G106" i="19" s="1"/>
  <c r="E102" i="19"/>
  <c r="E94" i="19"/>
  <c r="E90" i="19"/>
  <c r="G90" i="19" s="1"/>
  <c r="E86" i="19"/>
  <c r="E82" i="19"/>
  <c r="H82" i="19" s="1"/>
  <c r="E78" i="19"/>
  <c r="E74" i="19"/>
  <c r="H74" i="19" s="1"/>
  <c r="E66" i="19"/>
  <c r="E54" i="19"/>
  <c r="G54" i="19" s="1"/>
  <c r="E46" i="19"/>
  <c r="H46" i="19" s="1"/>
  <c r="E42" i="19"/>
  <c r="H42" i="19" s="1"/>
  <c r="E34" i="19"/>
  <c r="G34" i="19" s="1"/>
  <c r="E30" i="19"/>
  <c r="H30" i="19" s="1"/>
  <c r="E26" i="19"/>
  <c r="H26" i="19" s="1"/>
  <c r="E22" i="19"/>
  <c r="E18" i="19"/>
  <c r="G18" i="19" s="1"/>
  <c r="E514" i="19"/>
  <c r="E510" i="19"/>
  <c r="E506" i="19"/>
  <c r="E502" i="19"/>
  <c r="H502" i="19" s="1"/>
  <c r="E494" i="19"/>
  <c r="E486" i="19"/>
  <c r="G486" i="19" s="1"/>
  <c r="E478" i="19"/>
  <c r="E474" i="19"/>
  <c r="G474" i="19" s="1"/>
  <c r="E466" i="19"/>
  <c r="E462" i="19"/>
  <c r="H462" i="19" s="1"/>
  <c r="E458" i="19"/>
  <c r="E454" i="19"/>
  <c r="E450" i="19"/>
  <c r="E446" i="19"/>
  <c r="G446" i="19" s="1"/>
  <c r="E442" i="19"/>
  <c r="H442" i="19" s="1"/>
  <c r="E438" i="19"/>
  <c r="G438" i="19" s="1"/>
  <c r="E430" i="19"/>
  <c r="E426" i="19"/>
  <c r="H426" i="19" s="1"/>
  <c r="E422" i="19"/>
  <c r="E418" i="19"/>
  <c r="H418" i="19" s="1"/>
  <c r="E513" i="19"/>
  <c r="E509" i="19"/>
  <c r="G509" i="19" s="1"/>
  <c r="E505" i="19"/>
  <c r="E501" i="19"/>
  <c r="G501" i="19" s="1"/>
  <c r="E497" i="19"/>
  <c r="E493" i="19"/>
  <c r="H493" i="19" s="1"/>
  <c r="E489" i="19"/>
  <c r="E481" i="19"/>
  <c r="H481" i="19" s="1"/>
  <c r="E477" i="19"/>
  <c r="E469" i="19"/>
  <c r="G469" i="19" s="1"/>
  <c r="E457" i="19"/>
  <c r="E453" i="19"/>
  <c r="G453" i="19" s="1"/>
  <c r="E445" i="19"/>
  <c r="E437" i="19"/>
  <c r="E425" i="19"/>
  <c r="H425" i="19" s="1"/>
  <c r="E421" i="19"/>
  <c r="H421" i="19" s="1"/>
  <c r="E417" i="19"/>
  <c r="G417" i="19" s="1"/>
  <c r="E412" i="19"/>
  <c r="H412" i="19" s="1"/>
  <c r="E408" i="19"/>
  <c r="E404" i="19"/>
  <c r="E396" i="19"/>
  <c r="E392" i="19"/>
  <c r="G392" i="19" s="1"/>
  <c r="E388" i="19"/>
  <c r="E384" i="19"/>
  <c r="H384" i="19" s="1"/>
  <c r="E376" i="19"/>
  <c r="H376" i="19" s="1"/>
  <c r="E372" i="19"/>
  <c r="H372" i="19" s="1"/>
  <c r="E368" i="19"/>
  <c r="E364" i="19"/>
  <c r="H364" i="19" s="1"/>
  <c r="E360" i="19"/>
  <c r="E356" i="19"/>
  <c r="G356" i="19" s="1"/>
  <c r="E352" i="19"/>
  <c r="H352" i="19" s="1"/>
  <c r="E344" i="19"/>
  <c r="G344" i="19" s="1"/>
  <c r="E336" i="19"/>
  <c r="E332" i="19"/>
  <c r="G332" i="19" s="1"/>
  <c r="E328" i="19"/>
  <c r="G328" i="19" s="1"/>
  <c r="E324" i="19"/>
  <c r="E320" i="19"/>
  <c r="H320" i="19" s="1"/>
  <c r="E312" i="19"/>
  <c r="G312" i="19" s="1"/>
  <c r="E308" i="19"/>
  <c r="E304" i="19"/>
  <c r="G304" i="19" s="1"/>
  <c r="E300" i="19"/>
  <c r="G300" i="19" s="1"/>
  <c r="E292" i="19"/>
  <c r="H292" i="19" s="1"/>
  <c r="E288" i="19"/>
  <c r="H288" i="19" s="1"/>
  <c r="E284" i="19"/>
  <c r="G284" i="19" s="1"/>
  <c r="E280" i="19"/>
  <c r="E276" i="19"/>
  <c r="H276" i="19" s="1"/>
  <c r="E272" i="19"/>
  <c r="E268" i="19"/>
  <c r="G268" i="19" s="1"/>
  <c r="E260" i="19"/>
  <c r="E256" i="19"/>
  <c r="E252" i="19"/>
  <c r="E413" i="19"/>
  <c r="H413" i="19" s="1"/>
  <c r="E405" i="19"/>
  <c r="E397" i="19"/>
  <c r="G397" i="19" s="1"/>
  <c r="E393" i="19"/>
  <c r="E389" i="19"/>
  <c r="G389" i="19" s="1"/>
  <c r="E385" i="19"/>
  <c r="E381" i="19"/>
  <c r="H381" i="19" s="1"/>
  <c r="E377" i="19"/>
  <c r="E369" i="19"/>
  <c r="G369" i="19" s="1"/>
  <c r="E365" i="19"/>
  <c r="E357" i="19"/>
  <c r="G357" i="19" s="1"/>
  <c r="E353" i="19"/>
  <c r="H353" i="19" s="1"/>
  <c r="E341" i="19"/>
  <c r="G341" i="19" s="1"/>
  <c r="E337" i="19"/>
  <c r="E333" i="19"/>
  <c r="G333" i="19" s="1"/>
  <c r="E329" i="19"/>
  <c r="H329" i="19" s="1"/>
  <c r="E313" i="19"/>
  <c r="H313" i="19" s="1"/>
  <c r="E309" i="19"/>
  <c r="E305" i="19"/>
  <c r="H305" i="19" s="1"/>
  <c r="E301" i="19"/>
  <c r="E297" i="19"/>
  <c r="E289" i="19"/>
  <c r="E285" i="19"/>
  <c r="G285" i="19" s="1"/>
  <c r="E281" i="19"/>
  <c r="E273" i="19"/>
  <c r="G273" i="19" s="1"/>
  <c r="E269" i="19"/>
  <c r="E261" i="19"/>
  <c r="H261" i="19" s="1"/>
  <c r="E253" i="19"/>
  <c r="E249" i="19"/>
  <c r="H249" i="19" s="1"/>
  <c r="E237" i="19"/>
  <c r="E233" i="19"/>
  <c r="G233" i="19" s="1"/>
  <c r="E229" i="19"/>
  <c r="E221" i="19"/>
  <c r="G221" i="19" s="1"/>
  <c r="E213" i="19"/>
  <c r="E209" i="19"/>
  <c r="E205" i="19"/>
  <c r="E201" i="19"/>
  <c r="E197" i="19"/>
  <c r="E193" i="19"/>
  <c r="E189" i="19"/>
  <c r="E185" i="19"/>
  <c r="G185" i="19" s="1"/>
  <c r="E173" i="19"/>
  <c r="G173" i="19" s="1"/>
  <c r="E169" i="19"/>
  <c r="H169" i="19" s="1"/>
  <c r="E165" i="19"/>
  <c r="E161" i="19"/>
  <c r="E157" i="19"/>
  <c r="E153" i="19"/>
  <c r="E145" i="19"/>
  <c r="H145" i="19" s="1"/>
  <c r="E141" i="19"/>
  <c r="E137" i="19"/>
  <c r="H137" i="19" s="1"/>
  <c r="E121" i="19"/>
  <c r="E117" i="19"/>
  <c r="E113" i="19"/>
  <c r="G113" i="19" s="1"/>
  <c r="E109" i="19"/>
  <c r="E105" i="19"/>
  <c r="E101" i="19"/>
  <c r="E97" i="19"/>
  <c r="G97" i="19" s="1"/>
  <c r="E89" i="19"/>
  <c r="E81" i="19"/>
  <c r="E77" i="19"/>
  <c r="E73" i="19"/>
  <c r="G73" i="19" s="1"/>
  <c r="E69" i="19"/>
  <c r="E65" i="19"/>
  <c r="E61" i="19"/>
  <c r="E57" i="19"/>
  <c r="H57" i="19" s="1"/>
  <c r="E53" i="19"/>
  <c r="E49" i="19"/>
  <c r="G49" i="19" s="1"/>
  <c r="E45" i="19"/>
  <c r="E37" i="19"/>
  <c r="E33" i="19"/>
  <c r="E29" i="19"/>
  <c r="E21" i="19"/>
  <c r="E248" i="19"/>
  <c r="E240" i="19"/>
  <c r="E236" i="19"/>
  <c r="G236" i="19" s="1"/>
  <c r="E232" i="19"/>
  <c r="E228" i="19"/>
  <c r="H228" i="19" s="1"/>
  <c r="E224" i="19"/>
  <c r="G224" i="19" s="1"/>
  <c r="E212" i="19"/>
  <c r="G212" i="19" s="1"/>
  <c r="E188" i="19"/>
  <c r="E184" i="19"/>
  <c r="H184" i="19" s="1"/>
  <c r="E180" i="19"/>
  <c r="E176" i="19"/>
  <c r="E172" i="19"/>
  <c r="H172" i="19" s="1"/>
  <c r="E168" i="19"/>
  <c r="H168" i="19" s="1"/>
  <c r="E164" i="19"/>
  <c r="G164" i="19" s="1"/>
  <c r="E160" i="19"/>
  <c r="E148" i="19"/>
  <c r="E140" i="19"/>
  <c r="E136" i="19"/>
  <c r="H136" i="19" s="1"/>
  <c r="E132" i="19"/>
  <c r="G132" i="19" s="1"/>
  <c r="E128" i="19"/>
  <c r="H128" i="19" s="1"/>
  <c r="E124" i="19"/>
  <c r="E120" i="19"/>
  <c r="H120" i="19" s="1"/>
  <c r="E116" i="19"/>
  <c r="E112" i="19"/>
  <c r="E108" i="19"/>
  <c r="E104" i="19"/>
  <c r="E100" i="19"/>
  <c r="E96" i="19"/>
  <c r="H96" i="19" s="1"/>
  <c r="E92" i="19"/>
  <c r="H92" i="19" s="1"/>
  <c r="E88" i="19"/>
  <c r="E80" i="19"/>
  <c r="H80" i="19" s="1"/>
  <c r="E76" i="19"/>
  <c r="H76" i="19" s="1"/>
  <c r="E68" i="19"/>
  <c r="E64" i="19"/>
  <c r="G64" i="19" s="1"/>
  <c r="E60" i="19"/>
  <c r="E56" i="19"/>
  <c r="H56" i="19" s="1"/>
  <c r="E52" i="19"/>
  <c r="E44" i="19"/>
  <c r="E40" i="19"/>
  <c r="E36" i="19"/>
  <c r="G36" i="19" s="1"/>
  <c r="E32" i="19"/>
  <c r="H32" i="19" s="1"/>
  <c r="E28" i="19"/>
  <c r="G28" i="19" s="1"/>
  <c r="E20" i="19"/>
  <c r="H20" i="19" s="1"/>
  <c r="E20" i="18"/>
  <c r="G20" i="18"/>
  <c r="I20" i="18"/>
  <c r="E19" i="18"/>
  <c r="G19" i="18"/>
  <c r="I19" i="18"/>
  <c r="E18" i="18"/>
  <c r="H18" i="18"/>
  <c r="E30" i="18"/>
  <c r="G30" i="18" s="1"/>
  <c r="E29" i="18"/>
  <c r="E28" i="18"/>
  <c r="H28" i="18" s="1"/>
  <c r="H19" i="18"/>
  <c r="I13" i="18"/>
  <c r="H20" i="18"/>
  <c r="I15" i="18"/>
  <c r="G18" i="18"/>
  <c r="L3" i="18"/>
  <c r="L2" i="18"/>
  <c r="L6" i="18"/>
  <c r="L7" i="18"/>
  <c r="L4" i="18"/>
  <c r="L5" i="18"/>
  <c r="C515" i="20"/>
  <c r="C513" i="20"/>
  <c r="C511" i="20"/>
  <c r="C509" i="20"/>
  <c r="C507" i="20"/>
  <c r="C505" i="20"/>
  <c r="C503" i="20"/>
  <c r="C501" i="20"/>
  <c r="C499" i="20"/>
  <c r="C497" i="20"/>
  <c r="C495" i="20"/>
  <c r="C493" i="20"/>
  <c r="C491" i="20"/>
  <c r="C489" i="20"/>
  <c r="C487" i="20"/>
  <c r="C485" i="20"/>
  <c r="C483" i="20"/>
  <c r="C481" i="20"/>
  <c r="C479" i="20"/>
  <c r="C477" i="20"/>
  <c r="C475" i="20"/>
  <c r="C473" i="20"/>
  <c r="C471" i="20"/>
  <c r="C469" i="20"/>
  <c r="C467" i="20"/>
  <c r="C465" i="20"/>
  <c r="C463" i="20"/>
  <c r="C461" i="20"/>
  <c r="C459" i="20"/>
  <c r="C457" i="20"/>
  <c r="C455" i="20"/>
  <c r="C453" i="20"/>
  <c r="C451" i="20"/>
  <c r="C449" i="20"/>
  <c r="C447" i="20"/>
  <c r="C445" i="20"/>
  <c r="C443" i="20"/>
  <c r="C441" i="20"/>
  <c r="C439" i="20"/>
  <c r="C437" i="20"/>
  <c r="C435" i="20"/>
  <c r="C433" i="20"/>
  <c r="C431" i="20"/>
  <c r="C429" i="20"/>
  <c r="C427" i="20"/>
  <c r="C425" i="20"/>
  <c r="C423" i="20"/>
  <c r="C421" i="20"/>
  <c r="C419" i="20"/>
  <c r="C417" i="20"/>
  <c r="C415" i="20"/>
  <c r="C413" i="20"/>
  <c r="C411" i="20"/>
  <c r="C409" i="20"/>
  <c r="C407" i="20"/>
  <c r="C405" i="20"/>
  <c r="C403" i="20"/>
  <c r="C401" i="20"/>
  <c r="C399" i="20"/>
  <c r="C397" i="20"/>
  <c r="C395" i="20"/>
  <c r="C393" i="20"/>
  <c r="C391" i="20"/>
  <c r="C389" i="20"/>
  <c r="C387" i="20"/>
  <c r="C385" i="20"/>
  <c r="C383" i="20"/>
  <c r="C381" i="20"/>
  <c r="C379" i="20"/>
  <c r="C377" i="20"/>
  <c r="C375" i="20"/>
  <c r="C373" i="20"/>
  <c r="C371" i="20"/>
  <c r="C369" i="20"/>
  <c r="C367" i="20"/>
  <c r="C365" i="20"/>
  <c r="C363" i="20"/>
  <c r="C361" i="20"/>
  <c r="C359" i="20"/>
  <c r="C357" i="20"/>
  <c r="C355" i="20"/>
  <c r="C353" i="20"/>
  <c r="C351" i="20"/>
  <c r="C349" i="20"/>
  <c r="C347" i="20"/>
  <c r="C345" i="20"/>
  <c r="C343" i="20"/>
  <c r="C341" i="20"/>
  <c r="C339" i="20"/>
  <c r="C337" i="20"/>
  <c r="C335" i="20"/>
  <c r="C333" i="20"/>
  <c r="C331" i="20"/>
  <c r="C329" i="20"/>
  <c r="C327" i="20"/>
  <c r="C325" i="20"/>
  <c r="C323" i="20"/>
  <c r="C321" i="20"/>
  <c r="C319" i="20"/>
  <c r="C317" i="20"/>
  <c r="C315" i="20"/>
  <c r="C313" i="20"/>
  <c r="C311" i="20"/>
  <c r="C309" i="20"/>
  <c r="C307" i="20"/>
  <c r="C305" i="20"/>
  <c r="C303" i="20"/>
  <c r="C301" i="20"/>
  <c r="C299" i="20"/>
  <c r="C297" i="20"/>
  <c r="C295" i="20"/>
  <c r="C293" i="20"/>
  <c r="C291" i="20"/>
  <c r="C289" i="20"/>
  <c r="C287" i="20"/>
  <c r="C285" i="20"/>
  <c r="C283" i="20"/>
  <c r="C281" i="20"/>
  <c r="C279" i="20"/>
  <c r="C277" i="20"/>
  <c r="C275" i="20"/>
  <c r="C273" i="20"/>
  <c r="C271" i="20"/>
  <c r="C269" i="20"/>
  <c r="C267" i="20"/>
  <c r="C265" i="20"/>
  <c r="C263" i="20"/>
  <c r="C261" i="20"/>
  <c r="C259" i="20"/>
  <c r="C257" i="20"/>
  <c r="C255" i="20"/>
  <c r="C253" i="20"/>
  <c r="C251" i="20"/>
  <c r="C249" i="20"/>
  <c r="C247" i="20"/>
  <c r="C245" i="20"/>
  <c r="C243" i="20"/>
  <c r="C241" i="20"/>
  <c r="C239" i="20"/>
  <c r="C237" i="20"/>
  <c r="C235" i="20"/>
  <c r="C233" i="20"/>
  <c r="C231" i="20"/>
  <c r="C229" i="20"/>
  <c r="C227" i="20"/>
  <c r="C225" i="20"/>
  <c r="C223" i="20"/>
  <c r="C221" i="20"/>
  <c r="C219" i="20"/>
  <c r="C217" i="20"/>
  <c r="C215" i="20"/>
  <c r="C213" i="20"/>
  <c r="C211" i="20"/>
  <c r="C209" i="20"/>
  <c r="C207" i="20"/>
  <c r="C205" i="20"/>
  <c r="C203" i="20"/>
  <c r="C201" i="20"/>
  <c r="C199" i="20"/>
  <c r="C197" i="20"/>
  <c r="C195" i="20"/>
  <c r="C193" i="20"/>
  <c r="C191" i="20"/>
  <c r="C189" i="20"/>
  <c r="C187" i="20"/>
  <c r="C185" i="20"/>
  <c r="C183" i="20"/>
  <c r="C181" i="20"/>
  <c r="C179" i="20"/>
  <c r="C177" i="20"/>
  <c r="C175" i="20"/>
  <c r="C173" i="20"/>
  <c r="C171" i="20"/>
  <c r="C169" i="20"/>
  <c r="C167" i="20"/>
  <c r="C165" i="20"/>
  <c r="C163" i="20"/>
  <c r="C161" i="20"/>
  <c r="C159" i="20"/>
  <c r="C157" i="20"/>
  <c r="C155" i="20"/>
  <c r="C153" i="20"/>
  <c r="C151" i="20"/>
  <c r="C149" i="20"/>
  <c r="C147" i="20"/>
  <c r="C145" i="20"/>
  <c r="C143" i="20"/>
  <c r="C141" i="20"/>
  <c r="C139" i="20"/>
  <c r="C137" i="20"/>
  <c r="C135" i="20"/>
  <c r="C133" i="20"/>
  <c r="C131" i="20"/>
  <c r="C129" i="20"/>
  <c r="C127" i="20"/>
  <c r="C125" i="20"/>
  <c r="C123" i="20"/>
  <c r="C121" i="20"/>
  <c r="C119" i="20"/>
  <c r="C117" i="20"/>
  <c r="C115" i="20"/>
  <c r="C113" i="20"/>
  <c r="C111" i="20"/>
  <c r="C109" i="20"/>
  <c r="C107" i="20"/>
  <c r="C105" i="20"/>
  <c r="C103" i="20"/>
  <c r="C101" i="20"/>
  <c r="C99" i="20"/>
  <c r="C97" i="20"/>
  <c r="C95" i="20"/>
  <c r="C93" i="20"/>
  <c r="C91" i="20"/>
  <c r="C89" i="20"/>
  <c r="C87" i="20"/>
  <c r="C85" i="20"/>
  <c r="C83" i="20"/>
  <c r="C81" i="20"/>
  <c r="C79" i="20"/>
  <c r="C77" i="20"/>
  <c r="C75" i="20"/>
  <c r="C73" i="20"/>
  <c r="C71" i="20"/>
  <c r="C69" i="20"/>
  <c r="C67" i="20"/>
  <c r="C65" i="20"/>
  <c r="C63" i="20"/>
  <c r="C61" i="20"/>
  <c r="C59" i="20"/>
  <c r="C57" i="20"/>
  <c r="C55" i="20"/>
  <c r="C53" i="20"/>
  <c r="C51" i="20"/>
  <c r="C49" i="20"/>
  <c r="C47" i="20"/>
  <c r="C45" i="20"/>
  <c r="C43" i="20"/>
  <c r="C41" i="20"/>
  <c r="C39" i="20"/>
  <c r="C37" i="20"/>
  <c r="C35" i="20"/>
  <c r="C33" i="20"/>
  <c r="C31" i="20"/>
  <c r="C29" i="20"/>
  <c r="C27" i="20"/>
  <c r="C25" i="20"/>
  <c r="C23" i="20"/>
  <c r="C21" i="20"/>
  <c r="C18" i="20"/>
  <c r="C19" i="20"/>
  <c r="C514" i="20"/>
  <c r="C512" i="20"/>
  <c r="C510" i="20"/>
  <c r="C508" i="20"/>
  <c r="C506" i="20"/>
  <c r="C504" i="20"/>
  <c r="C502" i="20"/>
  <c r="C500" i="20"/>
  <c r="C498" i="20"/>
  <c r="C496" i="20"/>
  <c r="C494" i="20"/>
  <c r="C492" i="20"/>
  <c r="C490" i="20"/>
  <c r="C488" i="20"/>
  <c r="C486" i="20"/>
  <c r="C484" i="20"/>
  <c r="C482" i="20"/>
  <c r="C480" i="20"/>
  <c r="C478" i="20"/>
  <c r="C476" i="20"/>
  <c r="C474" i="20"/>
  <c r="C472" i="20"/>
  <c r="C470" i="20"/>
  <c r="C468" i="20"/>
  <c r="C466" i="20"/>
  <c r="C464" i="20"/>
  <c r="C462" i="20"/>
  <c r="C460" i="20"/>
  <c r="C458" i="20"/>
  <c r="C456" i="20"/>
  <c r="C454" i="20"/>
  <c r="C452" i="20"/>
  <c r="C450" i="20"/>
  <c r="C448" i="20"/>
  <c r="C446" i="20"/>
  <c r="C444" i="20"/>
  <c r="C442" i="20"/>
  <c r="C440" i="20"/>
  <c r="C438" i="20"/>
  <c r="C436" i="20"/>
  <c r="C434" i="20"/>
  <c r="C432" i="20"/>
  <c r="C430" i="20"/>
  <c r="C428" i="20"/>
  <c r="C426" i="20"/>
  <c r="C424" i="20"/>
  <c r="C422" i="20"/>
  <c r="C420" i="20"/>
  <c r="C418" i="20"/>
  <c r="C416" i="20"/>
  <c r="C414" i="20"/>
  <c r="C412" i="20"/>
  <c r="C410" i="20"/>
  <c r="C408" i="20"/>
  <c r="C406" i="20"/>
  <c r="C404" i="20"/>
  <c r="C402" i="20"/>
  <c r="C400" i="20"/>
  <c r="C398" i="20"/>
  <c r="C396" i="20"/>
  <c r="C394" i="20"/>
  <c r="C392" i="20"/>
  <c r="C390" i="20"/>
  <c r="C388" i="20"/>
  <c r="C386" i="20"/>
  <c r="C384" i="20"/>
  <c r="C382" i="20"/>
  <c r="C380" i="20"/>
  <c r="C378" i="20"/>
  <c r="C376" i="20"/>
  <c r="C374" i="20"/>
  <c r="C372" i="20"/>
  <c r="C370" i="20"/>
  <c r="C368" i="20"/>
  <c r="C366" i="20"/>
  <c r="C364" i="20"/>
  <c r="C362" i="20"/>
  <c r="C360" i="20"/>
  <c r="C358" i="20"/>
  <c r="C356" i="20"/>
  <c r="C354" i="20"/>
  <c r="C352" i="20"/>
  <c r="C350" i="20"/>
  <c r="C348" i="20"/>
  <c r="C346" i="20"/>
  <c r="C344" i="20"/>
  <c r="C342" i="20"/>
  <c r="C340" i="20"/>
  <c r="C338" i="20"/>
  <c r="C336" i="20"/>
  <c r="C334" i="20"/>
  <c r="C332" i="20"/>
  <c r="C330" i="20"/>
  <c r="C328" i="20"/>
  <c r="C326" i="20"/>
  <c r="C324" i="20"/>
  <c r="C322" i="20"/>
  <c r="C320" i="20"/>
  <c r="C318" i="20"/>
  <c r="C316" i="20"/>
  <c r="C314" i="20"/>
  <c r="C312" i="20"/>
  <c r="C310" i="20"/>
  <c r="C308" i="20"/>
  <c r="C306" i="20"/>
  <c r="C304" i="20"/>
  <c r="C302" i="20"/>
  <c r="C300" i="20"/>
  <c r="C298" i="20"/>
  <c r="C296" i="20"/>
  <c r="C294" i="20"/>
  <c r="C292" i="20"/>
  <c r="C290" i="20"/>
  <c r="C288" i="20"/>
  <c r="C286" i="20"/>
  <c r="C284" i="20"/>
  <c r="C282" i="20"/>
  <c r="C280" i="20"/>
  <c r="C278" i="20"/>
  <c r="C276" i="20"/>
  <c r="C274" i="20"/>
  <c r="C272" i="20"/>
  <c r="C270" i="20"/>
  <c r="C268" i="20"/>
  <c r="C266" i="20"/>
  <c r="C264" i="20"/>
  <c r="C262" i="20"/>
  <c r="C260" i="20"/>
  <c r="C258" i="20"/>
  <c r="C256" i="20"/>
  <c r="C254" i="20"/>
  <c r="C252" i="20"/>
  <c r="C250" i="20"/>
  <c r="C248" i="20"/>
  <c r="C246" i="20"/>
  <c r="C244" i="20"/>
  <c r="C242" i="20"/>
  <c r="C240" i="20"/>
  <c r="C238" i="20"/>
  <c r="C236" i="20"/>
  <c r="C234" i="20"/>
  <c r="C232" i="20"/>
  <c r="C230" i="20"/>
  <c r="C228" i="20"/>
  <c r="C226" i="20"/>
  <c r="C224" i="20"/>
  <c r="C222" i="20"/>
  <c r="C220" i="20"/>
  <c r="C218" i="20"/>
  <c r="C216" i="20"/>
  <c r="C214" i="20"/>
  <c r="C212" i="20"/>
  <c r="C210" i="20"/>
  <c r="C208" i="20"/>
  <c r="C206" i="20"/>
  <c r="C204" i="20"/>
  <c r="C202" i="20"/>
  <c r="C200" i="20"/>
  <c r="C198" i="20"/>
  <c r="C196" i="20"/>
  <c r="C194" i="20"/>
  <c r="C192" i="20"/>
  <c r="C190" i="20"/>
  <c r="C188" i="20"/>
  <c r="C186" i="20"/>
  <c r="C184" i="20"/>
  <c r="C182" i="20"/>
  <c r="C180" i="20"/>
  <c r="C178" i="20"/>
  <c r="C176" i="20"/>
  <c r="C174" i="20"/>
  <c r="C172" i="20"/>
  <c r="C170" i="20"/>
  <c r="C168" i="20"/>
  <c r="C166" i="20"/>
  <c r="C164" i="20"/>
  <c r="C162" i="20"/>
  <c r="C160" i="20"/>
  <c r="C158" i="20"/>
  <c r="C156" i="20"/>
  <c r="C154" i="20"/>
  <c r="C152" i="20"/>
  <c r="C150" i="20"/>
  <c r="C148" i="20"/>
  <c r="C146" i="20"/>
  <c r="C144" i="20"/>
  <c r="C142" i="20"/>
  <c r="C140" i="20"/>
  <c r="C138" i="20"/>
  <c r="C136" i="20"/>
  <c r="C134" i="20"/>
  <c r="C132" i="20"/>
  <c r="C130" i="20"/>
  <c r="C128" i="20"/>
  <c r="C126" i="20"/>
  <c r="C124" i="20"/>
  <c r="C122" i="20"/>
  <c r="C120" i="20"/>
  <c r="C118" i="20"/>
  <c r="C116" i="20"/>
  <c r="C114" i="20"/>
  <c r="C112" i="20"/>
  <c r="C110" i="20"/>
  <c r="C108" i="20"/>
  <c r="C106" i="20"/>
  <c r="C104" i="20"/>
  <c r="C102" i="20"/>
  <c r="C100" i="20"/>
  <c r="C98" i="20"/>
  <c r="C96" i="20"/>
  <c r="C94" i="20"/>
  <c r="C92" i="20"/>
  <c r="C90" i="20"/>
  <c r="C88" i="20"/>
  <c r="C86" i="20"/>
  <c r="C84" i="20"/>
  <c r="C82" i="20"/>
  <c r="C80" i="20"/>
  <c r="C78" i="20"/>
  <c r="C76" i="20"/>
  <c r="C74" i="20"/>
  <c r="C72" i="20"/>
  <c r="C70" i="20"/>
  <c r="C68" i="20"/>
  <c r="C66" i="20"/>
  <c r="C64" i="20"/>
  <c r="C62" i="20"/>
  <c r="C60" i="20"/>
  <c r="C58" i="20"/>
  <c r="C56" i="20"/>
  <c r="C54" i="20"/>
  <c r="C52" i="20"/>
  <c r="C50" i="20"/>
  <c r="C48" i="20"/>
  <c r="C46" i="20"/>
  <c r="C44" i="20"/>
  <c r="C42" i="20"/>
  <c r="C40" i="20"/>
  <c r="C38" i="20"/>
  <c r="C36" i="20"/>
  <c r="C34" i="20"/>
  <c r="C32" i="20"/>
  <c r="C30" i="20"/>
  <c r="C28" i="20"/>
  <c r="C26" i="20"/>
  <c r="C24" i="20"/>
  <c r="C22" i="20"/>
  <c r="C17" i="20"/>
  <c r="F5" i="20"/>
  <c r="E5" i="20"/>
  <c r="E4" i="20"/>
  <c r="E512" i="20"/>
  <c r="D13" i="20"/>
  <c r="H13" i="20"/>
  <c r="I13" i="20"/>
  <c r="D12" i="20"/>
  <c r="H12" i="20"/>
  <c r="I12" i="20"/>
  <c r="L2" i="20"/>
  <c r="D14" i="20"/>
  <c r="H14" i="20"/>
  <c r="I14" i="20"/>
  <c r="E514" i="20"/>
  <c r="E510" i="20"/>
  <c r="E506" i="20"/>
  <c r="E504" i="20"/>
  <c r="E502" i="20"/>
  <c r="E500" i="20"/>
  <c r="E498" i="20"/>
  <c r="E496" i="20"/>
  <c r="E494" i="20"/>
  <c r="E492" i="20"/>
  <c r="E490" i="20"/>
  <c r="E488" i="20"/>
  <c r="G488" i="20" s="1"/>
  <c r="E486" i="20"/>
  <c r="E484" i="20"/>
  <c r="E482" i="20"/>
  <c r="E480" i="20"/>
  <c r="G480" i="20" s="1"/>
  <c r="E478" i="20"/>
  <c r="E476" i="20"/>
  <c r="E474" i="20"/>
  <c r="E472" i="20"/>
  <c r="G472" i="20" s="1"/>
  <c r="E470" i="20"/>
  <c r="E468" i="20"/>
  <c r="E466" i="20"/>
  <c r="E464" i="20"/>
  <c r="E462" i="20"/>
  <c r="E460" i="20"/>
  <c r="E458" i="20"/>
  <c r="E456" i="20"/>
  <c r="E454" i="20"/>
  <c r="E452" i="20"/>
  <c r="E450" i="20"/>
  <c r="E448" i="20"/>
  <c r="E446" i="20"/>
  <c r="E444" i="20"/>
  <c r="E442" i="20"/>
  <c r="E440" i="20"/>
  <c r="E438" i="20"/>
  <c r="E436" i="20"/>
  <c r="E434" i="20"/>
  <c r="E432" i="20"/>
  <c r="E430" i="20"/>
  <c r="E428" i="20"/>
  <c r="G428" i="20" s="1"/>
  <c r="E426" i="20"/>
  <c r="E424" i="20"/>
  <c r="E422" i="20"/>
  <c r="E420" i="20"/>
  <c r="G420" i="20" s="1"/>
  <c r="E418" i="20"/>
  <c r="E416" i="20"/>
  <c r="E414" i="20"/>
  <c r="E515" i="20"/>
  <c r="E513" i="20"/>
  <c r="E509" i="20"/>
  <c r="E505" i="20"/>
  <c r="E503" i="20"/>
  <c r="E497" i="20"/>
  <c r="E495" i="20"/>
  <c r="E489" i="20"/>
  <c r="E487" i="20"/>
  <c r="H487" i="20" s="1"/>
  <c r="E481" i="20"/>
  <c r="E479" i="20"/>
  <c r="E475" i="20"/>
  <c r="E469" i="20"/>
  <c r="G469" i="20" s="1"/>
  <c r="E467" i="20"/>
  <c r="E465" i="20"/>
  <c r="H465" i="20" s="1"/>
  <c r="E463" i="20"/>
  <c r="E457" i="20"/>
  <c r="E453" i="20"/>
  <c r="E449" i="20"/>
  <c r="G449" i="20" s="1"/>
  <c r="E447" i="20"/>
  <c r="E445" i="20"/>
  <c r="E443" i="20"/>
  <c r="E435" i="20"/>
  <c r="E429" i="20"/>
  <c r="E427" i="20"/>
  <c r="E423" i="20"/>
  <c r="E421" i="20"/>
  <c r="E419" i="20"/>
  <c r="E415" i="20"/>
  <c r="E409" i="20"/>
  <c r="E407" i="20"/>
  <c r="H407" i="20" s="1"/>
  <c r="E403" i="20"/>
  <c r="E401" i="20"/>
  <c r="G401" i="20" s="1"/>
  <c r="E399" i="20"/>
  <c r="E397" i="20"/>
  <c r="E393" i="20"/>
  <c r="E389" i="20"/>
  <c r="E387" i="20"/>
  <c r="E385" i="20"/>
  <c r="H385" i="20" s="1"/>
  <c r="E383" i="20"/>
  <c r="E381" i="20"/>
  <c r="E379" i="20"/>
  <c r="E377" i="20"/>
  <c r="G377" i="20" s="1"/>
  <c r="E375" i="20"/>
  <c r="E373" i="20"/>
  <c r="E371" i="20"/>
  <c r="E369" i="20"/>
  <c r="E367" i="20"/>
  <c r="E365" i="20"/>
  <c r="E363" i="20"/>
  <c r="E361" i="20"/>
  <c r="E359" i="20"/>
  <c r="E357" i="20"/>
  <c r="E355" i="20"/>
  <c r="E353" i="20"/>
  <c r="E412" i="20"/>
  <c r="E410" i="20"/>
  <c r="E408" i="20"/>
  <c r="E406" i="20"/>
  <c r="E404" i="20"/>
  <c r="E402" i="20"/>
  <c r="H402" i="20" s="1"/>
  <c r="E400" i="20"/>
  <c r="E398" i="20"/>
  <c r="E396" i="20"/>
  <c r="E394" i="20"/>
  <c r="E392" i="20"/>
  <c r="E390" i="20"/>
  <c r="E388" i="20"/>
  <c r="E386" i="20"/>
  <c r="E384" i="20"/>
  <c r="E382" i="20"/>
  <c r="E380" i="20"/>
  <c r="E378" i="20"/>
  <c r="H378" i="20" s="1"/>
  <c r="E376" i="20"/>
  <c r="E374" i="20"/>
  <c r="E372" i="20"/>
  <c r="E370" i="20"/>
  <c r="E368" i="20"/>
  <c r="E366" i="20"/>
  <c r="E364" i="20"/>
  <c r="E362" i="20"/>
  <c r="E360" i="20"/>
  <c r="E358" i="20"/>
  <c r="E356" i="20"/>
  <c r="E354" i="20"/>
  <c r="H354" i="20" s="1"/>
  <c r="E352" i="20"/>
  <c r="E350" i="20"/>
  <c r="E348" i="20"/>
  <c r="E346" i="20"/>
  <c r="E344" i="20"/>
  <c r="E342" i="20"/>
  <c r="E340" i="20"/>
  <c r="E338" i="20"/>
  <c r="H338" i="20" s="1"/>
  <c r="E336" i="20"/>
  <c r="E334" i="20"/>
  <c r="E332" i="20"/>
  <c r="E330" i="20"/>
  <c r="E328" i="20"/>
  <c r="E326" i="20"/>
  <c r="H326" i="20" s="1"/>
  <c r="E324" i="20"/>
  <c r="E322" i="20"/>
  <c r="E320" i="20"/>
  <c r="E318" i="20"/>
  <c r="E316" i="20"/>
  <c r="E314" i="20"/>
  <c r="E312" i="20"/>
  <c r="E310" i="20"/>
  <c r="E308" i="20"/>
  <c r="E306" i="20"/>
  <c r="E304" i="20"/>
  <c r="E302" i="20"/>
  <c r="E300" i="20"/>
  <c r="E298" i="20"/>
  <c r="H298" i="20" s="1"/>
  <c r="E296" i="20"/>
  <c r="E294" i="20"/>
  <c r="E292" i="20"/>
  <c r="E290" i="20"/>
  <c r="E288" i="20"/>
  <c r="E286" i="20"/>
  <c r="E284" i="20"/>
  <c r="E282" i="20"/>
  <c r="E280" i="20"/>
  <c r="E278" i="20"/>
  <c r="H278" i="20" s="1"/>
  <c r="E276" i="20"/>
  <c r="E274" i="20"/>
  <c r="E272" i="20"/>
  <c r="E270" i="20"/>
  <c r="H270" i="20" s="1"/>
  <c r="E268" i="20"/>
  <c r="E266" i="20"/>
  <c r="E264" i="20"/>
  <c r="E262" i="20"/>
  <c r="E260" i="20"/>
  <c r="E258" i="20"/>
  <c r="E256" i="20"/>
  <c r="E254" i="20"/>
  <c r="H254" i="20" s="1"/>
  <c r="E252" i="20"/>
  <c r="E250" i="20"/>
  <c r="E248" i="20"/>
  <c r="E246" i="20"/>
  <c r="E244" i="20"/>
  <c r="E242" i="20"/>
  <c r="E240" i="20"/>
  <c r="H240" i="20" s="1"/>
  <c r="E238" i="20"/>
  <c r="H238" i="20" s="1"/>
  <c r="E236" i="20"/>
  <c r="E234" i="20"/>
  <c r="E232" i="20"/>
  <c r="E230" i="20"/>
  <c r="E228" i="20"/>
  <c r="E226" i="20"/>
  <c r="E224" i="20"/>
  <c r="E222" i="20"/>
  <c r="E220" i="20"/>
  <c r="E218" i="20"/>
  <c r="E216" i="20"/>
  <c r="H216" i="20" s="1"/>
  <c r="E214" i="20"/>
  <c r="E212" i="20"/>
  <c r="E210" i="20"/>
  <c r="E208" i="20"/>
  <c r="E206" i="20"/>
  <c r="E204" i="20"/>
  <c r="E202" i="20"/>
  <c r="H202" i="20" s="1"/>
  <c r="E200" i="20"/>
  <c r="E198" i="20"/>
  <c r="E196" i="20"/>
  <c r="E194" i="20"/>
  <c r="E192" i="20"/>
  <c r="E190" i="20"/>
  <c r="E188" i="20"/>
  <c r="E186" i="20"/>
  <c r="E184" i="20"/>
  <c r="E182" i="20"/>
  <c r="E180" i="20"/>
  <c r="E178" i="20"/>
  <c r="H178" i="20" s="1"/>
  <c r="E176" i="20"/>
  <c r="E174" i="20"/>
  <c r="E172" i="20"/>
  <c r="E351" i="20"/>
  <c r="E349" i="20"/>
  <c r="E347" i="20"/>
  <c r="E345" i="20"/>
  <c r="E343" i="20"/>
  <c r="E341" i="20"/>
  <c r="E339" i="20"/>
  <c r="E337" i="20"/>
  <c r="E335" i="20"/>
  <c r="E333" i="20"/>
  <c r="E331" i="20"/>
  <c r="E329" i="20"/>
  <c r="E327" i="20"/>
  <c r="E325" i="20"/>
  <c r="E323" i="20"/>
  <c r="E321" i="20"/>
  <c r="E319" i="20"/>
  <c r="E317" i="20"/>
  <c r="E315" i="20"/>
  <c r="E313" i="20"/>
  <c r="E311" i="20"/>
  <c r="E309" i="20"/>
  <c r="E307" i="20"/>
  <c r="H307" i="20" s="1"/>
  <c r="E305" i="20"/>
  <c r="E303" i="20"/>
  <c r="E301" i="20"/>
  <c r="E299" i="20"/>
  <c r="E297" i="20"/>
  <c r="E295" i="20"/>
  <c r="E293" i="20"/>
  <c r="E291" i="20"/>
  <c r="E289" i="20"/>
  <c r="E287" i="20"/>
  <c r="E285" i="20"/>
  <c r="E283" i="20"/>
  <c r="H283" i="20" s="1"/>
  <c r="E281" i="20"/>
  <c r="E279" i="20"/>
  <c r="E277" i="20"/>
  <c r="E275" i="20"/>
  <c r="E273" i="20"/>
  <c r="E271" i="20"/>
  <c r="E269" i="20"/>
  <c r="E267" i="20"/>
  <c r="E265" i="20"/>
  <c r="E263" i="20"/>
  <c r="E261" i="20"/>
  <c r="E259" i="20"/>
  <c r="E257" i="20"/>
  <c r="E255" i="20"/>
  <c r="H255" i="20" s="1"/>
  <c r="E253" i="20"/>
  <c r="E251" i="20"/>
  <c r="E249" i="20"/>
  <c r="E247" i="20"/>
  <c r="E245" i="20"/>
  <c r="E243" i="20"/>
  <c r="E241" i="20"/>
  <c r="E239" i="20"/>
  <c r="E237" i="20"/>
  <c r="E235" i="20"/>
  <c r="E233" i="20"/>
  <c r="E231" i="20"/>
  <c r="E229" i="20"/>
  <c r="H229" i="20" s="1"/>
  <c r="E227" i="20"/>
  <c r="E225" i="20"/>
  <c r="E223" i="20"/>
  <c r="E221" i="20"/>
  <c r="E219" i="20"/>
  <c r="E217" i="20"/>
  <c r="E215" i="20"/>
  <c r="E213" i="20"/>
  <c r="E211" i="20"/>
  <c r="E209" i="20"/>
  <c r="E207" i="20"/>
  <c r="E205" i="20"/>
  <c r="H205" i="20" s="1"/>
  <c r="E203" i="20"/>
  <c r="E201" i="20"/>
  <c r="E199" i="20"/>
  <c r="H199" i="20" s="1"/>
  <c r="E197" i="20"/>
  <c r="E195" i="20"/>
  <c r="E193" i="20"/>
  <c r="H193" i="20" s="1"/>
  <c r="E191" i="20"/>
  <c r="E189" i="20"/>
  <c r="E187" i="20"/>
  <c r="E185" i="20"/>
  <c r="E183" i="20"/>
  <c r="E181" i="20"/>
  <c r="E179" i="20"/>
  <c r="E177" i="20"/>
  <c r="E175" i="20"/>
  <c r="H175" i="20" s="1"/>
  <c r="E173" i="20"/>
  <c r="E170" i="20"/>
  <c r="E168" i="20"/>
  <c r="E166" i="20"/>
  <c r="E164" i="20"/>
  <c r="E162" i="20"/>
  <c r="E160" i="20"/>
  <c r="H160" i="20" s="1"/>
  <c r="E158" i="20"/>
  <c r="E156" i="20"/>
  <c r="H156" i="20" s="1"/>
  <c r="E154" i="20"/>
  <c r="E152" i="20"/>
  <c r="E150" i="20"/>
  <c r="E148" i="20"/>
  <c r="E146" i="20"/>
  <c r="E144" i="20"/>
  <c r="E142" i="20"/>
  <c r="E140" i="20"/>
  <c r="H140" i="20" s="1"/>
  <c r="E138" i="20"/>
  <c r="E136" i="20"/>
  <c r="E134" i="20"/>
  <c r="E132" i="20"/>
  <c r="E130" i="20"/>
  <c r="H130" i="20" s="1"/>
  <c r="E128" i="20"/>
  <c r="E126" i="20"/>
  <c r="E124" i="20"/>
  <c r="E122" i="20"/>
  <c r="E120" i="20"/>
  <c r="E118" i="20"/>
  <c r="E116" i="20"/>
  <c r="H116" i="20" s="1"/>
  <c r="E114" i="20"/>
  <c r="E112" i="20"/>
  <c r="E110" i="20"/>
  <c r="E108" i="20"/>
  <c r="E106" i="20"/>
  <c r="E104" i="20"/>
  <c r="E102" i="20"/>
  <c r="E100" i="20"/>
  <c r="E98" i="20"/>
  <c r="E96" i="20"/>
  <c r="H96" i="20" s="1"/>
  <c r="E94" i="20"/>
  <c r="H94" i="20" s="1"/>
  <c r="E92" i="20"/>
  <c r="E90" i="20"/>
  <c r="E88" i="20"/>
  <c r="H88" i="20" s="1"/>
  <c r="E86" i="20"/>
  <c r="E84" i="20"/>
  <c r="E82" i="20"/>
  <c r="E80" i="20"/>
  <c r="E78" i="20"/>
  <c r="E76" i="20"/>
  <c r="H76" i="20" s="1"/>
  <c r="E74" i="20"/>
  <c r="E72" i="20"/>
  <c r="E70" i="20"/>
  <c r="H70" i="20" s="1"/>
  <c r="E68" i="20"/>
  <c r="E66" i="20"/>
  <c r="E64" i="20"/>
  <c r="E62" i="20"/>
  <c r="E60" i="20"/>
  <c r="E58" i="20"/>
  <c r="E56" i="20"/>
  <c r="H56" i="20" s="1"/>
  <c r="E54" i="20"/>
  <c r="E52" i="20"/>
  <c r="E50" i="20"/>
  <c r="E48" i="20"/>
  <c r="E46" i="20"/>
  <c r="E44" i="20"/>
  <c r="E42" i="20"/>
  <c r="E40" i="20"/>
  <c r="E38" i="20"/>
  <c r="E36" i="20"/>
  <c r="H36" i="20" s="1"/>
  <c r="E34" i="20"/>
  <c r="E32" i="20"/>
  <c r="E30" i="20"/>
  <c r="E28" i="20"/>
  <c r="E26" i="20"/>
  <c r="E24" i="20"/>
  <c r="E22" i="20"/>
  <c r="E20" i="20"/>
  <c r="H20" i="20" s="1"/>
  <c r="E18" i="20"/>
  <c r="E171" i="20"/>
  <c r="G171" i="20" s="1"/>
  <c r="E169" i="20"/>
  <c r="G169" i="20" s="1"/>
  <c r="E167" i="20"/>
  <c r="E165" i="20"/>
  <c r="E163" i="20"/>
  <c r="E161" i="20"/>
  <c r="E159" i="20"/>
  <c r="E157" i="20"/>
  <c r="E155" i="20"/>
  <c r="E153" i="20"/>
  <c r="E151" i="20"/>
  <c r="E149" i="20"/>
  <c r="E147" i="20"/>
  <c r="E145" i="20"/>
  <c r="E143" i="20"/>
  <c r="E141" i="20"/>
  <c r="E139" i="20"/>
  <c r="G139" i="20" s="1"/>
  <c r="E137" i="20"/>
  <c r="E135" i="20"/>
  <c r="E133" i="20"/>
  <c r="E131" i="20"/>
  <c r="E129" i="20"/>
  <c r="E127" i="20"/>
  <c r="E125" i="20"/>
  <c r="G125" i="20" s="1"/>
  <c r="E123" i="20"/>
  <c r="E121" i="20"/>
  <c r="E119" i="20"/>
  <c r="E117" i="20"/>
  <c r="G117" i="20" s="1"/>
  <c r="E115" i="20"/>
  <c r="E113" i="20"/>
  <c r="E111" i="20"/>
  <c r="E109" i="20"/>
  <c r="G109" i="20" s="1"/>
  <c r="E107" i="20"/>
  <c r="E105" i="20"/>
  <c r="G105" i="20" s="1"/>
  <c r="E103" i="20"/>
  <c r="E101" i="20"/>
  <c r="H101" i="20" s="1"/>
  <c r="E99" i="20"/>
  <c r="E97" i="20"/>
  <c r="E95" i="20"/>
  <c r="E93" i="20"/>
  <c r="E91" i="20"/>
  <c r="E89" i="20"/>
  <c r="E87" i="20"/>
  <c r="E85" i="20"/>
  <c r="E83" i="20"/>
  <c r="E81" i="20"/>
  <c r="E79" i="20"/>
  <c r="E77" i="20"/>
  <c r="E75" i="20"/>
  <c r="H75" i="20" s="1"/>
  <c r="E73" i="20"/>
  <c r="H73" i="20" s="1"/>
  <c r="E71" i="20"/>
  <c r="E69" i="20"/>
  <c r="E67" i="20"/>
  <c r="E65" i="20"/>
  <c r="E63" i="20"/>
  <c r="E61" i="20"/>
  <c r="E59" i="20"/>
  <c r="H59" i="20" s="1"/>
  <c r="E57" i="20"/>
  <c r="E55" i="20"/>
  <c r="E53" i="20"/>
  <c r="E51" i="20"/>
  <c r="E49" i="20"/>
  <c r="E47" i="20"/>
  <c r="E45" i="20"/>
  <c r="E43" i="20"/>
  <c r="E41" i="20"/>
  <c r="E39" i="20"/>
  <c r="E37" i="20"/>
  <c r="E35" i="20"/>
  <c r="E33" i="20"/>
  <c r="E31" i="20"/>
  <c r="E29" i="20"/>
  <c r="E27" i="20"/>
  <c r="E25" i="20"/>
  <c r="E23" i="20"/>
  <c r="H23" i="20" s="1"/>
  <c r="E21" i="20"/>
  <c r="E19" i="20"/>
  <c r="E17" i="20"/>
  <c r="E16" i="20"/>
  <c r="E391" i="20"/>
  <c r="E395" i="20"/>
  <c r="E405" i="20"/>
  <c r="E411" i="20"/>
  <c r="E413" i="20"/>
  <c r="E417" i="20"/>
  <c r="E425" i="20"/>
  <c r="E431" i="20"/>
  <c r="E433" i="20"/>
  <c r="E437" i="20"/>
  <c r="E439" i="20"/>
  <c r="E441" i="20"/>
  <c r="E451" i="20"/>
  <c r="E455" i="20"/>
  <c r="E459" i="20"/>
  <c r="E461" i="20"/>
  <c r="E471" i="20"/>
  <c r="E473" i="20"/>
  <c r="E477" i="20"/>
  <c r="E483" i="20"/>
  <c r="E485" i="20"/>
  <c r="E491" i="20"/>
  <c r="E493" i="20"/>
  <c r="E499" i="20"/>
  <c r="E501" i="20"/>
  <c r="E507" i="20"/>
  <c r="E511" i="20"/>
  <c r="G511" i="20" s="1"/>
  <c r="E508" i="20"/>
  <c r="H508" i="20" s="1"/>
  <c r="L3" i="20"/>
  <c r="L1" i="20"/>
  <c r="L5" i="20"/>
  <c r="L8" i="18"/>
  <c r="L9" i="18"/>
  <c r="I18" i="18"/>
  <c r="G12" i="3"/>
  <c r="G16" i="3"/>
  <c r="L3" i="19"/>
  <c r="L4" i="19"/>
  <c r="L1" i="19"/>
  <c r="L5" i="19"/>
  <c r="L2" i="19"/>
  <c r="C27" i="10"/>
  <c r="G23" i="10"/>
  <c r="E23" i="10"/>
  <c r="S55" i="8"/>
  <c r="I54" i="8"/>
  <c r="J46" i="8"/>
  <c r="O46" i="8"/>
  <c r="J47" i="8"/>
  <c r="O47" i="8"/>
  <c r="S53" i="8"/>
  <c r="I53" i="8"/>
  <c r="I55" i="8"/>
  <c r="L55" i="8" s="1"/>
  <c r="J45" i="8"/>
  <c r="O45" i="8"/>
  <c r="S54" i="8"/>
  <c r="V54" i="8" s="1"/>
  <c r="E487" i="19"/>
  <c r="G487" i="19" s="1"/>
  <c r="E491" i="19"/>
  <c r="H491" i="19" s="1"/>
  <c r="E499" i="19"/>
  <c r="E503" i="19"/>
  <c r="E507" i="19"/>
  <c r="G507" i="19" s="1"/>
  <c r="E511" i="19"/>
  <c r="G511" i="19" s="1"/>
  <c r="E416" i="19"/>
  <c r="G416" i="19" s="1"/>
  <c r="E420" i="19"/>
  <c r="E428" i="19"/>
  <c r="H428" i="19" s="1"/>
  <c r="E432" i="19"/>
  <c r="E436" i="19"/>
  <c r="G436" i="19" s="1"/>
  <c r="E488" i="19"/>
  <c r="H488" i="19" s="1"/>
  <c r="E500" i="19"/>
  <c r="G500" i="19" s="1"/>
  <c r="E504" i="19"/>
  <c r="E58" i="19"/>
  <c r="G58" i="19" s="1"/>
  <c r="E62" i="19"/>
  <c r="E70" i="19"/>
  <c r="G70" i="19" s="1"/>
  <c r="E84" i="19"/>
  <c r="G84" i="19" s="1"/>
  <c r="E130" i="19"/>
  <c r="H130" i="19" s="1"/>
  <c r="E144" i="19"/>
  <c r="E156" i="19"/>
  <c r="H156" i="19" s="1"/>
  <c r="E190" i="19"/>
  <c r="H190" i="19" s="1"/>
  <c r="E192" i="19"/>
  <c r="H192" i="19" s="1"/>
  <c r="E244" i="19"/>
  <c r="G244" i="19" s="1"/>
  <c r="E17" i="19"/>
  <c r="G17" i="19" s="1"/>
  <c r="E19" i="19"/>
  <c r="H19" i="19" s="1"/>
  <c r="E23" i="19"/>
  <c r="G23" i="19" s="1"/>
  <c r="E25" i="19"/>
  <c r="H25" i="19" s="1"/>
  <c r="E39" i="19"/>
  <c r="H39" i="19" s="1"/>
  <c r="E41" i="19"/>
  <c r="H41" i="19" s="1"/>
  <c r="E55" i="19"/>
  <c r="H55" i="19" s="1"/>
  <c r="E83" i="19"/>
  <c r="E91" i="19"/>
  <c r="G91" i="19" s="1"/>
  <c r="E93" i="19"/>
  <c r="H93" i="19" s="1"/>
  <c r="E99" i="19"/>
  <c r="H99" i="19" s="1"/>
  <c r="E163" i="19"/>
  <c r="E167" i="19"/>
  <c r="H167" i="19" s="1"/>
  <c r="E177" i="19"/>
  <c r="H177" i="19" s="1"/>
  <c r="E183" i="19"/>
  <c r="G183" i="19" s="1"/>
  <c r="E217" i="19"/>
  <c r="G217" i="19" s="1"/>
  <c r="E219" i="19"/>
  <c r="G219" i="19" s="1"/>
  <c r="E223" i="19"/>
  <c r="E225" i="19"/>
  <c r="H225" i="19" s="1"/>
  <c r="E265" i="19"/>
  <c r="H265" i="19" s="1"/>
  <c r="E271" i="19"/>
  <c r="H271" i="19" s="1"/>
  <c r="E277" i="19"/>
  <c r="H277" i="19" s="1"/>
  <c r="E325" i="19"/>
  <c r="H325" i="19" s="1"/>
  <c r="E373" i="19"/>
  <c r="E401" i="19"/>
  <c r="H401" i="19" s="1"/>
  <c r="E409" i="19"/>
  <c r="H409" i="19" s="1"/>
  <c r="E306" i="19"/>
  <c r="H306" i="19" s="1"/>
  <c r="E334" i="19"/>
  <c r="E348" i="19"/>
  <c r="H348" i="19" s="1"/>
  <c r="E358" i="19"/>
  <c r="E362" i="19"/>
  <c r="H362" i="19" s="1"/>
  <c r="E400" i="19"/>
  <c r="E465" i="19"/>
  <c r="H465" i="19" s="1"/>
  <c r="E471" i="19"/>
  <c r="G471" i="19" s="1"/>
  <c r="E473" i="19"/>
  <c r="H473" i="19" s="1"/>
  <c r="E485" i="19"/>
  <c r="H485" i="19" s="1"/>
  <c r="E495" i="19"/>
  <c r="G495" i="19" s="1"/>
  <c r="E515" i="19"/>
  <c r="H515" i="19" s="1"/>
  <c r="E448" i="19"/>
  <c r="G448" i="19" s="1"/>
  <c r="E470" i="19"/>
  <c r="H470" i="19" s="1"/>
  <c r="E496" i="19"/>
  <c r="G496" i="19" s="1"/>
  <c r="C12" i="3"/>
  <c r="C14" i="3"/>
  <c r="G14" i="3"/>
  <c r="C16" i="3"/>
  <c r="C18" i="3"/>
  <c r="G18" i="3"/>
  <c r="G20" i="3"/>
  <c r="E21" i="3"/>
  <c r="G21" i="3"/>
  <c r="C21" i="3"/>
  <c r="E24" i="19"/>
  <c r="E48" i="19"/>
  <c r="H48" i="19" s="1"/>
  <c r="E98" i="19"/>
  <c r="E146" i="19"/>
  <c r="G146" i="19" s="1"/>
  <c r="E152" i="19"/>
  <c r="G152" i="19" s="1"/>
  <c r="E154" i="19"/>
  <c r="G154" i="19" s="1"/>
  <c r="E170" i="19"/>
  <c r="E200" i="19"/>
  <c r="H200" i="19" s="1"/>
  <c r="E208" i="19"/>
  <c r="H208" i="19" s="1"/>
  <c r="E210" i="19"/>
  <c r="G210" i="19" s="1"/>
  <c r="E216" i="19"/>
  <c r="E220" i="19"/>
  <c r="H220" i="19" s="1"/>
  <c r="E222" i="19"/>
  <c r="E226" i="19"/>
  <c r="H226" i="19" s="1"/>
  <c r="E115" i="19"/>
  <c r="H115" i="19" s="1"/>
  <c r="E125" i="19"/>
  <c r="G125" i="19" s="1"/>
  <c r="E181" i="19"/>
  <c r="G181" i="19" s="1"/>
  <c r="E195" i="19"/>
  <c r="H195" i="19" s="1"/>
  <c r="E245" i="19"/>
  <c r="E257" i="19"/>
  <c r="H257" i="19" s="1"/>
  <c r="E259" i="19"/>
  <c r="E335" i="19"/>
  <c r="G335" i="19" s="1"/>
  <c r="E343" i="19"/>
  <c r="G343" i="19" s="1"/>
  <c r="E361" i="19"/>
  <c r="H361" i="19" s="1"/>
  <c r="E371" i="19"/>
  <c r="E266" i="19"/>
  <c r="H266" i="19" s="1"/>
  <c r="E290" i="19"/>
  <c r="G290" i="19" s="1"/>
  <c r="E298" i="19"/>
  <c r="H298" i="19" s="1"/>
  <c r="E310" i="19"/>
  <c r="E346" i="19"/>
  <c r="H346" i="19" s="1"/>
  <c r="E380" i="19"/>
  <c r="E433" i="19"/>
  <c r="H433" i="19" s="1"/>
  <c r="E441" i="19"/>
  <c r="E449" i="19"/>
  <c r="H449" i="19" s="1"/>
  <c r="E459" i="19"/>
  <c r="H459" i="19" s="1"/>
  <c r="E461" i="19"/>
  <c r="G461" i="19" s="1"/>
  <c r="E414" i="19"/>
  <c r="G414" i="19" s="1"/>
  <c r="E424" i="19"/>
  <c r="G424" i="19" s="1"/>
  <c r="E434" i="19"/>
  <c r="G434" i="19" s="1"/>
  <c r="E440" i="19"/>
  <c r="H440" i="19" s="1"/>
  <c r="E472" i="19"/>
  <c r="E482" i="19"/>
  <c r="H482" i="19" s="1"/>
  <c r="E490" i="19"/>
  <c r="H490" i="19" s="1"/>
  <c r="E498" i="19"/>
  <c r="G498" i="19" s="1"/>
  <c r="I33" i="16"/>
  <c r="G23" i="3"/>
  <c r="B31" i="8"/>
  <c r="B29" i="8"/>
  <c r="B27" i="8"/>
  <c r="B32" i="8"/>
  <c r="B34" i="8"/>
  <c r="B35" i="8"/>
  <c r="B30" i="8"/>
  <c r="B28" i="8"/>
  <c r="D24" i="10"/>
  <c r="H23" i="10"/>
  <c r="L6" i="19"/>
  <c r="L7" i="19"/>
  <c r="M4" i="18"/>
  <c r="M5" i="18"/>
  <c r="M2" i="18"/>
  <c r="M6" i="18"/>
  <c r="M3" i="18"/>
  <c r="L4" i="20"/>
  <c r="L6" i="20"/>
  <c r="L8" i="20"/>
  <c r="L7" i="20"/>
  <c r="E24" i="10"/>
  <c r="G24" i="10"/>
  <c r="L8" i="19"/>
  <c r="M7" i="18"/>
  <c r="M8" i="18"/>
  <c r="B36" i="8"/>
  <c r="B37" i="8"/>
  <c r="B33" i="8"/>
  <c r="D25" i="10"/>
  <c r="H24" i="10"/>
  <c r="M9" i="18"/>
  <c r="G25" i="10"/>
  <c r="E25" i="10"/>
  <c r="H25" i="10"/>
  <c r="D26" i="10"/>
  <c r="G26" i="10"/>
  <c r="E26" i="10"/>
  <c r="H26" i="10"/>
  <c r="D27" i="10"/>
  <c r="G27" i="10"/>
  <c r="E27" i="10"/>
  <c r="D30" i="10"/>
  <c r="D31" i="10"/>
  <c r="D33" i="10"/>
  <c r="D35" i="10"/>
  <c r="D36" i="10"/>
  <c r="D32" i="10"/>
  <c r="H27" i="10"/>
  <c r="D37" i="10"/>
  <c r="D34" i="10"/>
  <c r="G6" i="24"/>
  <c r="F7" i="24"/>
  <c r="G7" i="24"/>
  <c r="C11" i="24"/>
  <c r="E11" i="24"/>
  <c r="D12" i="24"/>
  <c r="D15" i="24"/>
  <c r="D17" i="24"/>
  <c r="D11" i="24"/>
  <c r="C12" i="24"/>
  <c r="C15" i="24"/>
  <c r="C17" i="24"/>
  <c r="D13" i="23"/>
  <c r="G5" i="23"/>
  <c r="F6" i="23"/>
  <c r="D10" i="23"/>
  <c r="C11" i="23"/>
  <c r="C13" i="23"/>
  <c r="C14" i="23"/>
  <c r="D14" i="23"/>
  <c r="B13" i="24"/>
  <c r="B14" i="24"/>
  <c r="G6" i="23"/>
  <c r="F7" i="23"/>
  <c r="G7" i="23"/>
  <c r="E14" i="23"/>
  <c r="E13" i="24"/>
  <c r="C13" i="24"/>
  <c r="D13" i="24"/>
  <c r="B12" i="23"/>
  <c r="E12" i="23" s="1"/>
  <c r="E2" i="17"/>
  <c r="D14" i="17"/>
  <c r="H14" i="17" s="1"/>
  <c r="I14" i="17" s="1"/>
  <c r="E587" i="5"/>
  <c r="F587" i="5" s="1"/>
  <c r="F585" i="5"/>
  <c r="E583" i="5"/>
  <c r="F583" i="5" s="1"/>
  <c r="F581" i="5"/>
  <c r="E579" i="5"/>
  <c r="F579" i="5" s="1"/>
  <c r="F577" i="5"/>
  <c r="F573" i="5"/>
  <c r="F569" i="5"/>
  <c r="F565" i="5"/>
  <c r="F561" i="5"/>
  <c r="C555" i="5"/>
  <c r="E555" i="5" s="1"/>
  <c r="F555" i="5" s="1"/>
  <c r="C467" i="5"/>
  <c r="C459" i="5"/>
  <c r="E459" i="5" s="1"/>
  <c r="F459" i="5" s="1"/>
  <c r="C455" i="5"/>
  <c r="E455" i="5" s="1"/>
  <c r="F455" i="5" s="1"/>
  <c r="C411" i="5"/>
  <c r="E411" i="5" s="1"/>
  <c r="F411" i="5" s="1"/>
  <c r="C407" i="5"/>
  <c r="E407" i="5" s="1"/>
  <c r="F407" i="5" s="1"/>
  <c r="C405" i="5"/>
  <c r="E405" i="5" s="1"/>
  <c r="F405" i="5" s="1"/>
  <c r="C403" i="5"/>
  <c r="E403" i="5" s="1"/>
  <c r="F403" i="5" s="1"/>
  <c r="C401" i="5"/>
  <c r="E401" i="5" s="1"/>
  <c r="F401" i="5" s="1"/>
  <c r="C399" i="5"/>
  <c r="C397" i="5"/>
  <c r="E397" i="5" s="1"/>
  <c r="F397" i="5" s="1"/>
  <c r="C395" i="5"/>
  <c r="C377" i="5"/>
  <c r="E377" i="5" s="1"/>
  <c r="F377" i="5" s="1"/>
  <c r="C375" i="5"/>
  <c r="E373" i="5"/>
  <c r="F373" i="5" s="1"/>
  <c r="G586" i="5"/>
  <c r="H586" i="5" s="1"/>
  <c r="C582" i="5"/>
  <c r="E582" i="5" s="1"/>
  <c r="F582" i="5" s="1"/>
  <c r="E580" i="5"/>
  <c r="F580" i="5" s="1"/>
  <c r="G578" i="5"/>
  <c r="H578" i="5" s="1"/>
  <c r="C576" i="5"/>
  <c r="C574" i="5"/>
  <c r="E574" i="5" s="1"/>
  <c r="F574" i="5" s="1"/>
  <c r="C572" i="5"/>
  <c r="E572" i="5" s="1"/>
  <c r="F572" i="5" s="1"/>
  <c r="G570" i="5"/>
  <c r="H570" i="5" s="1"/>
  <c r="C568" i="5"/>
  <c r="C566" i="5"/>
  <c r="E566" i="5" s="1"/>
  <c r="F566" i="5" s="1"/>
  <c r="C564" i="5"/>
  <c r="E564" i="5" s="1"/>
  <c r="F564" i="5" s="1"/>
  <c r="C560" i="5"/>
  <c r="E560" i="5" s="1"/>
  <c r="F560" i="5" s="1"/>
  <c r="C558" i="5"/>
  <c r="C556" i="5"/>
  <c r="E556" i="5" s="1"/>
  <c r="F556" i="5" s="1"/>
  <c r="G554" i="5"/>
  <c r="H554" i="5" s="1"/>
  <c r="C552" i="5"/>
  <c r="E552" i="5" s="1"/>
  <c r="F552" i="5" s="1"/>
  <c r="C468" i="5"/>
  <c r="G466" i="5"/>
  <c r="H466" i="5" s="1"/>
  <c r="C464" i="5"/>
  <c r="E464" i="5" s="1"/>
  <c r="F464" i="5" s="1"/>
  <c r="C462" i="5"/>
  <c r="E462" i="5" s="1"/>
  <c r="F462" i="5" s="1"/>
  <c r="C460" i="5"/>
  <c r="E460" i="5" s="1"/>
  <c r="F460" i="5" s="1"/>
  <c r="G458" i="5"/>
  <c r="H458" i="5" s="1"/>
  <c r="C456" i="5"/>
  <c r="C452" i="5"/>
  <c r="E452" i="5" s="1"/>
  <c r="F452" i="5" s="1"/>
  <c r="E412" i="5"/>
  <c r="F412" i="5" s="1"/>
  <c r="C408" i="5"/>
  <c r="E408" i="5" s="1"/>
  <c r="F408" i="5" s="1"/>
  <c r="C400" i="5"/>
  <c r="E400" i="5" s="1"/>
  <c r="F400" i="5" s="1"/>
  <c r="C376" i="5"/>
  <c r="E376" i="5" s="1"/>
  <c r="F376" i="5" s="1"/>
  <c r="G313" i="5"/>
  <c r="H313" i="5" s="1"/>
  <c r="G283" i="5"/>
  <c r="H283" i="5" s="1"/>
  <c r="G255" i="5"/>
  <c r="H255" i="5" s="1"/>
  <c r="G249" i="5"/>
  <c r="H249" i="5" s="1"/>
  <c r="G247" i="5"/>
  <c r="H247" i="5" s="1"/>
  <c r="G217" i="5"/>
  <c r="H217" i="5" s="1"/>
  <c r="G201" i="5"/>
  <c r="H201" i="5" s="1"/>
  <c r="G193" i="5"/>
  <c r="H193" i="5" s="1"/>
  <c r="G179" i="5"/>
  <c r="H179" i="5" s="1"/>
  <c r="G171" i="5"/>
  <c r="H171" i="5" s="1"/>
  <c r="G163" i="5"/>
  <c r="H163" i="5" s="1"/>
  <c r="G143" i="5"/>
  <c r="H143" i="5" s="1"/>
  <c r="G135" i="5"/>
  <c r="H135" i="5" s="1"/>
  <c r="G111" i="5"/>
  <c r="H111" i="5" s="1"/>
  <c r="G89" i="5"/>
  <c r="H89" i="5" s="1"/>
  <c r="G81" i="5"/>
  <c r="H81" i="5" s="1"/>
  <c r="G69" i="5"/>
  <c r="H69" i="5" s="1"/>
  <c r="G61" i="5"/>
  <c r="H61" i="5" s="1"/>
  <c r="G55" i="5"/>
  <c r="H55" i="5" s="1"/>
  <c r="G49" i="5"/>
  <c r="H49" i="5" s="1"/>
  <c r="G43" i="5"/>
  <c r="H43" i="5" s="1"/>
  <c r="G41" i="5"/>
  <c r="H41" i="5" s="1"/>
  <c r="G33" i="5"/>
  <c r="H33" i="5" s="1"/>
  <c r="G23" i="5"/>
  <c r="H23" i="5" s="1"/>
  <c r="G19" i="5"/>
  <c r="H19" i="5" s="1"/>
  <c r="C290" i="5"/>
  <c r="E290" i="5" s="1"/>
  <c r="F290" i="5" s="1"/>
  <c r="G260" i="5"/>
  <c r="H260" i="5" s="1"/>
  <c r="G244" i="5"/>
  <c r="H244" i="5" s="1"/>
  <c r="C216" i="5"/>
  <c r="C152" i="5"/>
  <c r="E152" i="5" s="1"/>
  <c r="F152" i="5" s="1"/>
  <c r="G136" i="5"/>
  <c r="H136" i="5" s="1"/>
  <c r="C108" i="5"/>
  <c r="E108" i="5" s="1"/>
  <c r="F108" i="5" s="1"/>
  <c r="G70" i="5"/>
  <c r="H70" i="5" s="1"/>
  <c r="G24" i="5"/>
  <c r="H24" i="5" s="1"/>
  <c r="C20" i="5"/>
  <c r="F283" i="5"/>
  <c r="F249" i="5"/>
  <c r="F163" i="5"/>
  <c r="F70" i="5"/>
  <c r="F55" i="5"/>
  <c r="F49" i="5"/>
  <c r="F43" i="5"/>
  <c r="F260" i="5"/>
  <c r="F217" i="5"/>
  <c r="F179" i="5"/>
  <c r="F578" i="5"/>
  <c r="F570" i="5"/>
  <c r="F554" i="5"/>
  <c r="F466" i="5"/>
  <c r="F458" i="5"/>
  <c r="F19" i="5"/>
  <c r="F255" i="5"/>
  <c r="F247" i="5"/>
  <c r="F201" i="5"/>
  <c r="F193" i="5"/>
  <c r="F171" i="5"/>
  <c r="F143" i="5"/>
  <c r="F135" i="5"/>
  <c r="F89" i="5"/>
  <c r="F69" i="5"/>
  <c r="F41" i="5"/>
  <c r="F23" i="5"/>
  <c r="E317" i="5"/>
  <c r="F317" i="5" s="1"/>
  <c r="F311" i="5"/>
  <c r="C309" i="5"/>
  <c r="C307" i="5"/>
  <c r="E307" i="5" s="1"/>
  <c r="F307" i="5" s="1"/>
  <c r="C305" i="5"/>
  <c r="G305" i="5" s="1"/>
  <c r="H305" i="5" s="1"/>
  <c r="C303" i="5"/>
  <c r="E303" i="5" s="1"/>
  <c r="F303" i="5" s="1"/>
  <c r="C299" i="5"/>
  <c r="E299" i="5" s="1"/>
  <c r="F299" i="5" s="1"/>
  <c r="C297" i="5"/>
  <c r="E297" i="5" s="1"/>
  <c r="F297" i="5" s="1"/>
  <c r="C295" i="5"/>
  <c r="E295" i="5" s="1"/>
  <c r="F295" i="5" s="1"/>
  <c r="C293" i="5"/>
  <c r="E293" i="5" s="1"/>
  <c r="F293" i="5" s="1"/>
  <c r="C291" i="5"/>
  <c r="E291" i="5" s="1"/>
  <c r="F291" i="5" s="1"/>
  <c r="C289" i="5"/>
  <c r="G289" i="5" s="1"/>
  <c r="H289" i="5" s="1"/>
  <c r="C287" i="5"/>
  <c r="C285" i="5"/>
  <c r="G285" i="5" s="1"/>
  <c r="H285" i="5" s="1"/>
  <c r="C281" i="5"/>
  <c r="E281" i="5" s="1"/>
  <c r="F281" i="5" s="1"/>
  <c r="C279" i="5"/>
  <c r="E279" i="5" s="1"/>
  <c r="F279" i="5" s="1"/>
  <c r="C277" i="5"/>
  <c r="E277" i="5" s="1"/>
  <c r="F277" i="5" s="1"/>
  <c r="C275" i="5"/>
  <c r="G275" i="5" s="1"/>
  <c r="H275" i="5" s="1"/>
  <c r="C273" i="5"/>
  <c r="G273" i="5" s="1"/>
  <c r="H273" i="5" s="1"/>
  <c r="C271" i="5"/>
  <c r="E271" i="5" s="1"/>
  <c r="F271" i="5" s="1"/>
  <c r="C269" i="5"/>
  <c r="E269" i="5" s="1"/>
  <c r="F269" i="5" s="1"/>
  <c r="C267" i="5"/>
  <c r="E267" i="5" s="1"/>
  <c r="F267" i="5" s="1"/>
  <c r="C265" i="5"/>
  <c r="C263" i="5"/>
  <c r="E263" i="5" s="1"/>
  <c r="F263" i="5" s="1"/>
  <c r="C261" i="5"/>
  <c r="E261" i="5" s="1"/>
  <c r="F261" i="5" s="1"/>
  <c r="C259" i="5"/>
  <c r="E259" i="5" s="1"/>
  <c r="F259" i="5" s="1"/>
  <c r="C257" i="5"/>
  <c r="E257" i="5" s="1"/>
  <c r="F257" i="5" s="1"/>
  <c r="C253" i="5"/>
  <c r="E253" i="5" s="1"/>
  <c r="F253" i="5" s="1"/>
  <c r="C251" i="5"/>
  <c r="G251" i="5" s="1"/>
  <c r="H251" i="5" s="1"/>
  <c r="C245" i="5"/>
  <c r="E245" i="5" s="1"/>
  <c r="F245" i="5" s="1"/>
  <c r="C243" i="5"/>
  <c r="G243" i="5" s="1"/>
  <c r="H243" i="5" s="1"/>
  <c r="C241" i="5"/>
  <c r="E241" i="5" s="1"/>
  <c r="F241" i="5" s="1"/>
  <c r="C239" i="5"/>
  <c r="G239" i="5" s="1"/>
  <c r="H239" i="5" s="1"/>
  <c r="C237" i="5"/>
  <c r="E237" i="5" s="1"/>
  <c r="F237" i="5" s="1"/>
  <c r="C235" i="5"/>
  <c r="E235" i="5" s="1"/>
  <c r="F235" i="5" s="1"/>
  <c r="C233" i="5"/>
  <c r="E233" i="5" s="1"/>
  <c r="F233" i="5" s="1"/>
  <c r="C231" i="5"/>
  <c r="C229" i="5"/>
  <c r="E229" i="5" s="1"/>
  <c r="F229" i="5" s="1"/>
  <c r="C227" i="5"/>
  <c r="G227" i="5" s="1"/>
  <c r="H227" i="5" s="1"/>
  <c r="C225" i="5"/>
  <c r="E225" i="5" s="1"/>
  <c r="F225" i="5" s="1"/>
  <c r="C223" i="5"/>
  <c r="G223" i="5" s="1"/>
  <c r="H223" i="5" s="1"/>
  <c r="C221" i="5"/>
  <c r="E221" i="5" s="1"/>
  <c r="F221" i="5" s="1"/>
  <c r="C219" i="5"/>
  <c r="G219" i="5" s="1"/>
  <c r="H219" i="5" s="1"/>
  <c r="C215" i="5"/>
  <c r="E215" i="5" s="1"/>
  <c r="F215" i="5" s="1"/>
  <c r="C213" i="5"/>
  <c r="C211" i="5"/>
  <c r="E211" i="5" s="1"/>
  <c r="F211" i="5" s="1"/>
  <c r="C209" i="5"/>
  <c r="G209" i="5" s="1"/>
  <c r="H209" i="5" s="1"/>
  <c r="C207" i="5"/>
  <c r="E207" i="5" s="1"/>
  <c r="F207" i="5" s="1"/>
  <c r="C205" i="5"/>
  <c r="E205" i="5" s="1"/>
  <c r="F205" i="5" s="1"/>
  <c r="C203" i="5"/>
  <c r="G203" i="5" s="1"/>
  <c r="H203" i="5" s="1"/>
  <c r="C199" i="5"/>
  <c r="E199" i="5" s="1"/>
  <c r="F199" i="5" s="1"/>
  <c r="C197" i="5"/>
  <c r="G197" i="5" s="1"/>
  <c r="H197" i="5" s="1"/>
  <c r="C195" i="5"/>
  <c r="G195" i="5" s="1"/>
  <c r="H195" i="5" s="1"/>
  <c r="C191" i="5"/>
  <c r="E191" i="5" s="1"/>
  <c r="F191" i="5" s="1"/>
  <c r="C187" i="5"/>
  <c r="C185" i="5"/>
  <c r="E185" i="5" s="1"/>
  <c r="F185" i="5" s="1"/>
  <c r="C183" i="5"/>
  <c r="G183" i="5" s="1"/>
  <c r="H183" i="5" s="1"/>
  <c r="C181" i="5"/>
  <c r="G181" i="5" s="1"/>
  <c r="H181" i="5" s="1"/>
  <c r="C177" i="5"/>
  <c r="G177" i="5" s="1"/>
  <c r="H177" i="5" s="1"/>
  <c r="C175" i="5"/>
  <c r="E175" i="5" s="1"/>
  <c r="F175" i="5" s="1"/>
  <c r="C173" i="5"/>
  <c r="C169" i="5"/>
  <c r="G169" i="5" s="1"/>
  <c r="H169" i="5" s="1"/>
  <c r="C167" i="5"/>
  <c r="G167" i="5" s="1"/>
  <c r="H167" i="5" s="1"/>
  <c r="C165" i="5"/>
  <c r="G165" i="5" s="1"/>
  <c r="H165" i="5" s="1"/>
  <c r="C316" i="5"/>
  <c r="G316" i="5" s="1"/>
  <c r="H316" i="5" s="1"/>
  <c r="E314" i="5"/>
  <c r="F314" i="5" s="1"/>
  <c r="C310" i="5"/>
  <c r="E310" i="5" s="1"/>
  <c r="F310" i="5" s="1"/>
  <c r="C306" i="5"/>
  <c r="E306" i="5" s="1"/>
  <c r="F306" i="5" s="1"/>
  <c r="C302" i="5"/>
  <c r="E302" i="5" s="1"/>
  <c r="F302" i="5" s="1"/>
  <c r="C298" i="5"/>
  <c r="E298" i="5" s="1"/>
  <c r="F298" i="5" s="1"/>
  <c r="C294" i="5"/>
  <c r="G294" i="5" s="1"/>
  <c r="H294" i="5" s="1"/>
  <c r="C288" i="5"/>
  <c r="E288" i="5" s="1"/>
  <c r="F288" i="5" s="1"/>
  <c r="C284" i="5"/>
  <c r="G284" i="5" s="1"/>
  <c r="H284" i="5" s="1"/>
  <c r="C280" i="5"/>
  <c r="C278" i="5"/>
  <c r="C272" i="5"/>
  <c r="E272" i="5" s="1"/>
  <c r="F272" i="5" s="1"/>
  <c r="C268" i="5"/>
  <c r="C264" i="5"/>
  <c r="G264" i="5" s="1"/>
  <c r="H264" i="5" s="1"/>
  <c r="C258" i="5"/>
  <c r="E258" i="5" s="1"/>
  <c r="F258" i="5" s="1"/>
  <c r="C256" i="5"/>
  <c r="G256" i="5" s="1"/>
  <c r="H256" i="5" s="1"/>
  <c r="C252" i="5"/>
  <c r="C248" i="5"/>
  <c r="G248" i="5" s="1"/>
  <c r="H248" i="5" s="1"/>
  <c r="C246" i="5"/>
  <c r="G246" i="5" s="1"/>
  <c r="H246" i="5" s="1"/>
  <c r="C242" i="5"/>
  <c r="E242" i="5" s="1"/>
  <c r="F242" i="5" s="1"/>
  <c r="C240" i="5"/>
  <c r="E240" i="5" s="1"/>
  <c r="F240" i="5" s="1"/>
  <c r="C238" i="5"/>
  <c r="E238" i="5" s="1"/>
  <c r="F238" i="5" s="1"/>
  <c r="C234" i="5"/>
  <c r="G234" i="5" s="1"/>
  <c r="H234" i="5" s="1"/>
  <c r="C232" i="5"/>
  <c r="E232" i="5" s="1"/>
  <c r="F232" i="5" s="1"/>
  <c r="C230" i="5"/>
  <c r="C224" i="5"/>
  <c r="E224" i="5" s="1"/>
  <c r="F224" i="5" s="1"/>
  <c r="C222" i="5"/>
  <c r="E222" i="5" s="1"/>
  <c r="F222" i="5" s="1"/>
  <c r="C220" i="5"/>
  <c r="G220" i="5" s="1"/>
  <c r="H220" i="5" s="1"/>
  <c r="C218" i="5"/>
  <c r="E218" i="5" s="1"/>
  <c r="F218" i="5" s="1"/>
  <c r="C214" i="5"/>
  <c r="G214" i="5" s="1"/>
  <c r="H214" i="5" s="1"/>
  <c r="C212" i="5"/>
  <c r="C210" i="5"/>
  <c r="E210" i="5" s="1"/>
  <c r="F210" i="5" s="1"/>
  <c r="C208" i="5"/>
  <c r="G208" i="5" s="1"/>
  <c r="H208" i="5" s="1"/>
  <c r="C206" i="5"/>
  <c r="G206" i="5" s="1"/>
  <c r="H206" i="5" s="1"/>
  <c r="C202" i="5"/>
  <c r="C200" i="5"/>
  <c r="G200" i="5" s="1"/>
  <c r="H200" i="5" s="1"/>
  <c r="C198" i="5"/>
  <c r="E198" i="5" s="1"/>
  <c r="F198" i="5" s="1"/>
  <c r="C194" i="5"/>
  <c r="E194" i="5" s="1"/>
  <c r="F194" i="5" s="1"/>
  <c r="C192" i="5"/>
  <c r="C190" i="5"/>
  <c r="G190" i="5" s="1"/>
  <c r="H190" i="5" s="1"/>
  <c r="C188" i="5"/>
  <c r="E188" i="5" s="1"/>
  <c r="F188" i="5" s="1"/>
  <c r="C186" i="5"/>
  <c r="E186" i="5" s="1"/>
  <c r="F186" i="5" s="1"/>
  <c r="C184" i="5"/>
  <c r="C182" i="5"/>
  <c r="E182" i="5" s="1"/>
  <c r="F182" i="5" s="1"/>
  <c r="C178" i="5"/>
  <c r="C176" i="5"/>
  <c r="E176" i="5" s="1"/>
  <c r="F176" i="5" s="1"/>
  <c r="C174" i="5"/>
  <c r="C172" i="5"/>
  <c r="G172" i="5" s="1"/>
  <c r="H172" i="5" s="1"/>
  <c r="C170" i="5"/>
  <c r="E170" i="5" s="1"/>
  <c r="F170" i="5" s="1"/>
  <c r="C168" i="5"/>
  <c r="E168" i="5" s="1"/>
  <c r="F168" i="5" s="1"/>
  <c r="C166" i="5"/>
  <c r="C164" i="5"/>
  <c r="G164" i="5" s="1"/>
  <c r="H164" i="5" s="1"/>
  <c r="C162" i="5"/>
  <c r="E162" i="5" s="1"/>
  <c r="F162" i="5" s="1"/>
  <c r="C160" i="5"/>
  <c r="E160" i="5" s="1"/>
  <c r="F160" i="5" s="1"/>
  <c r="C158" i="5"/>
  <c r="G158" i="5" s="1"/>
  <c r="H158" i="5" s="1"/>
  <c r="C156" i="5"/>
  <c r="E156" i="5" s="1"/>
  <c r="F156" i="5" s="1"/>
  <c r="C154" i="5"/>
  <c r="G154" i="5" s="1"/>
  <c r="H154" i="5" s="1"/>
  <c r="C150" i="5"/>
  <c r="E150" i="5" s="1"/>
  <c r="C148" i="5"/>
  <c r="C146" i="5"/>
  <c r="E146" i="5" s="1"/>
  <c r="F146" i="5" s="1"/>
  <c r="C142" i="5"/>
  <c r="G142" i="5" s="1"/>
  <c r="H142" i="5" s="1"/>
  <c r="C134" i="5"/>
  <c r="E134" i="5" s="1"/>
  <c r="F134" i="5" s="1"/>
  <c r="C132" i="5"/>
  <c r="G132" i="5" s="1"/>
  <c r="H132" i="5" s="1"/>
  <c r="C130" i="5"/>
  <c r="E130" i="5" s="1"/>
  <c r="F130" i="5" s="1"/>
  <c r="C128" i="5"/>
  <c r="C126" i="5"/>
  <c r="G126" i="5" s="1"/>
  <c r="H126" i="5" s="1"/>
  <c r="C124" i="5"/>
  <c r="E124" i="5" s="1"/>
  <c r="F124" i="5" s="1"/>
  <c r="C122" i="5"/>
  <c r="E122" i="5" s="1"/>
  <c r="F122" i="5" s="1"/>
  <c r="C114" i="5"/>
  <c r="E114" i="5" s="1"/>
  <c r="F114" i="5" s="1"/>
  <c r="C112" i="5"/>
  <c r="G112" i="5" s="1"/>
  <c r="H112" i="5" s="1"/>
  <c r="C110" i="5"/>
  <c r="E110" i="5" s="1"/>
  <c r="F110" i="5" s="1"/>
  <c r="C106" i="5"/>
  <c r="E106" i="5" s="1"/>
  <c r="F106" i="5" s="1"/>
  <c r="C104" i="5"/>
  <c r="E104" i="5" s="1"/>
  <c r="F104" i="5" s="1"/>
  <c r="C102" i="5"/>
  <c r="E102" i="5" s="1"/>
  <c r="F102" i="5" s="1"/>
  <c r="C100" i="5"/>
  <c r="C98" i="5"/>
  <c r="G98" i="5" s="1"/>
  <c r="H98" i="5" s="1"/>
  <c r="C96" i="5"/>
  <c r="C94" i="5"/>
  <c r="E94" i="5" s="1"/>
  <c r="F94" i="5" s="1"/>
  <c r="C92" i="5"/>
  <c r="E92" i="5" s="1"/>
  <c r="F92" i="5" s="1"/>
  <c r="C90" i="5"/>
  <c r="G90" i="5" s="1"/>
  <c r="H90" i="5" s="1"/>
  <c r="C88" i="5"/>
  <c r="G88" i="5" s="1"/>
  <c r="H88" i="5" s="1"/>
  <c r="C86" i="5"/>
  <c r="E86" i="5" s="1"/>
  <c r="F86" i="5" s="1"/>
  <c r="C84" i="5"/>
  <c r="E84" i="5" s="1"/>
  <c r="F84" i="5" s="1"/>
  <c r="C80" i="5"/>
  <c r="E80" i="5" s="1"/>
  <c r="F80" i="5" s="1"/>
  <c r="C78" i="5"/>
  <c r="C76" i="5"/>
  <c r="E76" i="5" s="1"/>
  <c r="F76" i="5" s="1"/>
  <c r="C74" i="5"/>
  <c r="G74" i="5" s="1"/>
  <c r="H74" i="5" s="1"/>
  <c r="C72" i="5"/>
  <c r="E72" i="5" s="1"/>
  <c r="F72" i="5" s="1"/>
  <c r="C66" i="5"/>
  <c r="E66" i="5" s="1"/>
  <c r="F66" i="5" s="1"/>
  <c r="C64" i="5"/>
  <c r="E64" i="5" s="1"/>
  <c r="F64" i="5" s="1"/>
  <c r="C62" i="5"/>
  <c r="E62" i="5" s="1"/>
  <c r="F62" i="5" s="1"/>
  <c r="C60" i="5"/>
  <c r="E60" i="5" s="1"/>
  <c r="F60" i="5" s="1"/>
  <c r="C58" i="5"/>
  <c r="G58" i="5" s="1"/>
  <c r="H58" i="5" s="1"/>
  <c r="C56" i="5"/>
  <c r="E56" i="5" s="1"/>
  <c r="F56" i="5" s="1"/>
  <c r="C54" i="5"/>
  <c r="C52" i="5"/>
  <c r="E52" i="5" s="1"/>
  <c r="F52" i="5" s="1"/>
  <c r="C50" i="5"/>
  <c r="G50" i="5" s="1"/>
  <c r="H50" i="5" s="1"/>
  <c r="C48" i="5"/>
  <c r="G48" i="5" s="1"/>
  <c r="H48" i="5" s="1"/>
  <c r="C46" i="5"/>
  <c r="C42" i="5"/>
  <c r="E42" i="5" s="1"/>
  <c r="F42" i="5" s="1"/>
  <c r="C40" i="5"/>
  <c r="E40" i="5" s="1"/>
  <c r="F40" i="5" s="1"/>
  <c r="C38" i="5"/>
  <c r="E38" i="5" s="1"/>
  <c r="F38" i="5" s="1"/>
  <c r="C36" i="5"/>
  <c r="E36" i="5" s="1"/>
  <c r="F36" i="5" s="1"/>
  <c r="C34" i="5"/>
  <c r="E34" i="5" s="1"/>
  <c r="F34" i="5" s="1"/>
  <c r="C32" i="5"/>
  <c r="C30" i="5"/>
  <c r="E30" i="5" s="1"/>
  <c r="F30" i="5" s="1"/>
  <c r="C26" i="5"/>
  <c r="G26" i="5" s="1"/>
  <c r="H26" i="5" s="1"/>
  <c r="C22" i="5"/>
  <c r="G22" i="5" s="1"/>
  <c r="H22" i="5" s="1"/>
  <c r="C161" i="5"/>
  <c r="G161" i="5" s="1"/>
  <c r="H161" i="5" s="1"/>
  <c r="C159" i="5"/>
  <c r="G159" i="5" s="1"/>
  <c r="H159" i="5" s="1"/>
  <c r="C157" i="5"/>
  <c r="E157" i="5" s="1"/>
  <c r="F157" i="5" s="1"/>
  <c r="C155" i="5"/>
  <c r="E155" i="5" s="1"/>
  <c r="F155" i="5" s="1"/>
  <c r="C153" i="5"/>
  <c r="G153" i="5" s="1"/>
  <c r="H153" i="5" s="1"/>
  <c r="C151" i="5"/>
  <c r="G151" i="5" s="1"/>
  <c r="H151" i="5" s="1"/>
  <c r="C149" i="5"/>
  <c r="G149" i="5" s="1"/>
  <c r="H149" i="5" s="1"/>
  <c r="C147" i="5"/>
  <c r="E147" i="5" s="1"/>
  <c r="F147" i="5" s="1"/>
  <c r="C145" i="5"/>
  <c r="G145" i="5" s="1"/>
  <c r="H145" i="5" s="1"/>
  <c r="C141" i="5"/>
  <c r="E141" i="5" s="1"/>
  <c r="F141" i="5" s="1"/>
  <c r="C139" i="5"/>
  <c r="E139" i="5" s="1"/>
  <c r="F139" i="5" s="1"/>
  <c r="C137" i="5"/>
  <c r="E137" i="5" s="1"/>
  <c r="F137" i="5" s="1"/>
  <c r="C133" i="5"/>
  <c r="C131" i="5"/>
  <c r="G131" i="5" s="1"/>
  <c r="H131" i="5" s="1"/>
  <c r="C129" i="5"/>
  <c r="G129" i="5" s="1"/>
  <c r="H129" i="5" s="1"/>
  <c r="C127" i="5"/>
  <c r="E127" i="5" s="1"/>
  <c r="F127" i="5" s="1"/>
  <c r="C125" i="5"/>
  <c r="E125" i="5" s="1"/>
  <c r="F125" i="5" s="1"/>
  <c r="C123" i="5"/>
  <c r="E123" i="5" s="1"/>
  <c r="F123" i="5" s="1"/>
  <c r="C119" i="5"/>
  <c r="G119" i="5" s="1"/>
  <c r="H119" i="5" s="1"/>
  <c r="C117" i="5"/>
  <c r="E117" i="5" s="1"/>
  <c r="F117" i="5" s="1"/>
  <c r="C115" i="5"/>
  <c r="G115" i="5" s="1"/>
  <c r="H115" i="5" s="1"/>
  <c r="C113" i="5"/>
  <c r="E113" i="5" s="1"/>
  <c r="F113" i="5" s="1"/>
  <c r="C109" i="5"/>
  <c r="E109" i="5" s="1"/>
  <c r="F109" i="5" s="1"/>
  <c r="C105" i="5"/>
  <c r="G105" i="5" s="1"/>
  <c r="H105" i="5" s="1"/>
  <c r="C103" i="5"/>
  <c r="C101" i="5"/>
  <c r="E101" i="5" s="1"/>
  <c r="F101" i="5" s="1"/>
  <c r="C97" i="5"/>
  <c r="E97" i="5" s="1"/>
  <c r="F97" i="5" s="1"/>
  <c r="C95" i="5"/>
  <c r="G95" i="5" s="1"/>
  <c r="H95" i="5" s="1"/>
  <c r="C91" i="5"/>
  <c r="G91" i="5" s="1"/>
  <c r="H91" i="5" s="1"/>
  <c r="C87" i="5"/>
  <c r="E87" i="5" s="1"/>
  <c r="F87" i="5" s="1"/>
  <c r="C85" i="5"/>
  <c r="C79" i="5"/>
  <c r="G79" i="5" s="1"/>
  <c r="H79" i="5" s="1"/>
  <c r="C75" i="5"/>
  <c r="E75" i="5" s="1"/>
  <c r="F75" i="5" s="1"/>
  <c r="C73" i="5"/>
  <c r="G73" i="5" s="1"/>
  <c r="H73" i="5" s="1"/>
  <c r="C71" i="5"/>
  <c r="G71" i="5" s="1"/>
  <c r="H71" i="5" s="1"/>
  <c r="C67" i="5"/>
  <c r="G67" i="5" s="1"/>
  <c r="H67" i="5" s="1"/>
  <c r="C63" i="5"/>
  <c r="C59" i="5"/>
  <c r="E59" i="5" s="1"/>
  <c r="F59" i="5" s="1"/>
  <c r="C53" i="5"/>
  <c r="G53" i="5" s="1"/>
  <c r="H53" i="5" s="1"/>
  <c r="C47" i="5"/>
  <c r="E47" i="5" s="1"/>
  <c r="F47" i="5" s="1"/>
  <c r="C45" i="5"/>
  <c r="G45" i="5" s="1"/>
  <c r="H45" i="5" s="1"/>
  <c r="C39" i="5"/>
  <c r="E39" i="5" s="1"/>
  <c r="F39" i="5" s="1"/>
  <c r="C37" i="5"/>
  <c r="G37" i="5" s="1"/>
  <c r="H37" i="5" s="1"/>
  <c r="C31" i="5"/>
  <c r="G31" i="5" s="1"/>
  <c r="H31" i="5" s="1"/>
  <c r="C27" i="5"/>
  <c r="C25" i="5"/>
  <c r="E25" i="5" s="1"/>
  <c r="F25" i="5" s="1"/>
  <c r="C393" i="5"/>
  <c r="C391" i="5"/>
  <c r="E391" i="5" s="1"/>
  <c r="F391" i="5" s="1"/>
  <c r="C389" i="5"/>
  <c r="E389" i="5" s="1"/>
  <c r="F389" i="5" s="1"/>
  <c r="C387" i="5"/>
  <c r="E387" i="5" s="1"/>
  <c r="F387" i="5" s="1"/>
  <c r="C385" i="5"/>
  <c r="E385" i="5" s="1"/>
  <c r="F385" i="5" s="1"/>
  <c r="C383" i="5"/>
  <c r="E383" i="5" s="1"/>
  <c r="F383" i="5" s="1"/>
  <c r="C381" i="5"/>
  <c r="E381" i="5" s="1"/>
  <c r="F381" i="5" s="1"/>
  <c r="C379" i="5"/>
  <c r="E379" i="5" s="1"/>
  <c r="F379" i="5" s="1"/>
  <c r="C371" i="5"/>
  <c r="C369" i="5"/>
  <c r="E369" i="5" s="1"/>
  <c r="F369" i="5" s="1"/>
  <c r="C367" i="5"/>
  <c r="C365" i="5"/>
  <c r="E365" i="5" s="1"/>
  <c r="F365" i="5" s="1"/>
  <c r="C363" i="5"/>
  <c r="E363" i="5" s="1"/>
  <c r="F363" i="5" s="1"/>
  <c r="C361" i="5"/>
  <c r="E361" i="5" s="1"/>
  <c r="F361" i="5" s="1"/>
  <c r="C359" i="5"/>
  <c r="C357" i="5"/>
  <c r="E357" i="5" s="1"/>
  <c r="F357" i="5" s="1"/>
  <c r="C355" i="5"/>
  <c r="C353" i="5"/>
  <c r="E353" i="5" s="1"/>
  <c r="F353" i="5" s="1"/>
  <c r="C351" i="5"/>
  <c r="E351" i="5" s="1"/>
  <c r="F351" i="5" s="1"/>
  <c r="C349" i="5"/>
  <c r="E349" i="5" s="1"/>
  <c r="F349" i="5" s="1"/>
  <c r="C347" i="5"/>
  <c r="C345" i="5"/>
  <c r="E345" i="5" s="1"/>
  <c r="F345" i="5" s="1"/>
  <c r="C343" i="5"/>
  <c r="C341" i="5"/>
  <c r="E341" i="5" s="1"/>
  <c r="F341" i="5" s="1"/>
  <c r="C339" i="5"/>
  <c r="E339" i="5" s="1"/>
  <c r="F339" i="5" s="1"/>
  <c r="C337" i="5"/>
  <c r="E337" i="5" s="1"/>
  <c r="F337" i="5" s="1"/>
  <c r="C335" i="5"/>
  <c r="C333" i="5"/>
  <c r="E333" i="5" s="1"/>
  <c r="F333" i="5" s="1"/>
  <c r="C331" i="5"/>
  <c r="E331" i="5" s="1"/>
  <c r="F331" i="5" s="1"/>
  <c r="C329" i="5"/>
  <c r="E329" i="5" s="1"/>
  <c r="F329" i="5" s="1"/>
  <c r="C327" i="5"/>
  <c r="C325" i="5"/>
  <c r="E325" i="5" s="1"/>
  <c r="F325" i="5" s="1"/>
  <c r="C323" i="5"/>
  <c r="E323" i="5" s="1"/>
  <c r="F323" i="5" s="1"/>
  <c r="C321" i="5"/>
  <c r="E321" i="5" s="1"/>
  <c r="F321" i="5" s="1"/>
  <c r="C319" i="5"/>
  <c r="C617" i="5"/>
  <c r="G617" i="5" s="1"/>
  <c r="H617" i="5" s="1"/>
  <c r="C615" i="5"/>
  <c r="G615" i="5" s="1"/>
  <c r="H615" i="5" s="1"/>
  <c r="C613" i="5"/>
  <c r="G613" i="5" s="1"/>
  <c r="H613" i="5" s="1"/>
  <c r="C611" i="5"/>
  <c r="G611" i="5" s="1"/>
  <c r="H611" i="5" s="1"/>
  <c r="C609" i="5"/>
  <c r="G609" i="5" s="1"/>
  <c r="H609" i="5" s="1"/>
  <c r="C607" i="5"/>
  <c r="G607" i="5" s="1"/>
  <c r="H607" i="5" s="1"/>
  <c r="C605" i="5"/>
  <c r="G605" i="5" s="1"/>
  <c r="H605" i="5" s="1"/>
  <c r="C603" i="5"/>
  <c r="G603" i="5" s="1"/>
  <c r="H603" i="5" s="1"/>
  <c r="C601" i="5"/>
  <c r="G601" i="5" s="1"/>
  <c r="H601" i="5" s="1"/>
  <c r="C599" i="5"/>
  <c r="G599" i="5" s="1"/>
  <c r="H599" i="5" s="1"/>
  <c r="C597" i="5"/>
  <c r="G597" i="5" s="1"/>
  <c r="H597" i="5" s="1"/>
  <c r="C595" i="5"/>
  <c r="G595" i="5" s="1"/>
  <c r="H595" i="5" s="1"/>
  <c r="C593" i="5"/>
  <c r="G593" i="5" s="1"/>
  <c r="H593" i="5" s="1"/>
  <c r="C591" i="5"/>
  <c r="G591" i="5" s="1"/>
  <c r="H591" i="5" s="1"/>
  <c r="C589" i="5"/>
  <c r="G589" i="5" s="1"/>
  <c r="H589" i="5" s="1"/>
  <c r="C551" i="5"/>
  <c r="E551" i="5" s="1"/>
  <c r="F551" i="5" s="1"/>
  <c r="C549" i="5"/>
  <c r="E549" i="5" s="1"/>
  <c r="F549" i="5" s="1"/>
  <c r="C547" i="5"/>
  <c r="C545" i="5"/>
  <c r="E545" i="5" s="1"/>
  <c r="F545" i="5" s="1"/>
  <c r="C543" i="5"/>
  <c r="C541" i="5"/>
  <c r="E541" i="5" s="1"/>
  <c r="F541" i="5" s="1"/>
  <c r="C539" i="5"/>
  <c r="E539" i="5" s="1"/>
  <c r="F539" i="5" s="1"/>
  <c r="C537" i="5"/>
  <c r="E537" i="5" s="1"/>
  <c r="F537" i="5" s="1"/>
  <c r="C535" i="5"/>
  <c r="E535" i="5" s="1"/>
  <c r="F535" i="5" s="1"/>
  <c r="C533" i="5"/>
  <c r="E533" i="5" s="1"/>
  <c r="F533" i="5" s="1"/>
  <c r="C531" i="5"/>
  <c r="E531" i="5" s="1"/>
  <c r="F531" i="5" s="1"/>
  <c r="C529" i="5"/>
  <c r="E529" i="5" s="1"/>
  <c r="F529" i="5" s="1"/>
  <c r="C527" i="5"/>
  <c r="C525" i="5"/>
  <c r="E525" i="5" s="1"/>
  <c r="F525" i="5" s="1"/>
  <c r="C523" i="5"/>
  <c r="E523" i="5" s="1"/>
  <c r="F523" i="5" s="1"/>
  <c r="C521" i="5"/>
  <c r="E521" i="5" s="1"/>
  <c r="F521" i="5" s="1"/>
  <c r="C519" i="5"/>
  <c r="E519" i="5" s="1"/>
  <c r="F519" i="5" s="1"/>
  <c r="C517" i="5"/>
  <c r="E517" i="5" s="1"/>
  <c r="F517" i="5" s="1"/>
  <c r="C515" i="5"/>
  <c r="E515" i="5" s="1"/>
  <c r="F515" i="5" s="1"/>
  <c r="C513" i="5"/>
  <c r="E513" i="5" s="1"/>
  <c r="F513" i="5" s="1"/>
  <c r="C511" i="5"/>
  <c r="C509" i="5"/>
  <c r="E509" i="5" s="1"/>
  <c r="F509" i="5" s="1"/>
  <c r="C507" i="5"/>
  <c r="C505" i="5"/>
  <c r="E505" i="5" s="1"/>
  <c r="F505" i="5" s="1"/>
  <c r="C503" i="5"/>
  <c r="E503" i="5" s="1"/>
  <c r="F503" i="5" s="1"/>
  <c r="C501" i="5"/>
  <c r="E501" i="5" s="1"/>
  <c r="F501" i="5" s="1"/>
  <c r="C499" i="5"/>
  <c r="E499" i="5" s="1"/>
  <c r="F499" i="5" s="1"/>
  <c r="C497" i="5"/>
  <c r="E497" i="5" s="1"/>
  <c r="F497" i="5" s="1"/>
  <c r="C495" i="5"/>
  <c r="C493" i="5"/>
  <c r="E493" i="5" s="1"/>
  <c r="F493" i="5" s="1"/>
  <c r="C491" i="5"/>
  <c r="E491" i="5" s="1"/>
  <c r="F491" i="5" s="1"/>
  <c r="C489" i="5"/>
  <c r="E489" i="5" s="1"/>
  <c r="F489" i="5" s="1"/>
  <c r="C487" i="5"/>
  <c r="E487" i="5" s="1"/>
  <c r="F487" i="5" s="1"/>
  <c r="C485" i="5"/>
  <c r="E485" i="5" s="1"/>
  <c r="F485" i="5" s="1"/>
  <c r="C483" i="5"/>
  <c r="C481" i="5"/>
  <c r="E481" i="5" s="1"/>
  <c r="F481" i="5" s="1"/>
  <c r="C479" i="5"/>
  <c r="C477" i="5"/>
  <c r="E477" i="5" s="1"/>
  <c r="F477" i="5" s="1"/>
  <c r="C475" i="5"/>
  <c r="C473" i="5"/>
  <c r="E473" i="5" s="1"/>
  <c r="F473" i="5" s="1"/>
  <c r="C471" i="5"/>
  <c r="E471" i="5" s="1"/>
  <c r="F471" i="5" s="1"/>
  <c r="C451" i="5"/>
  <c r="G451" i="5" s="1"/>
  <c r="H451" i="5" s="1"/>
  <c r="C449" i="5"/>
  <c r="G449" i="5" s="1"/>
  <c r="H449" i="5" s="1"/>
  <c r="C447" i="5"/>
  <c r="G447" i="5" s="1"/>
  <c r="H447" i="5" s="1"/>
  <c r="C445" i="5"/>
  <c r="C443" i="5"/>
  <c r="E443" i="5" s="1"/>
  <c r="F443" i="5" s="1"/>
  <c r="C441" i="5"/>
  <c r="C439" i="5"/>
  <c r="E439" i="5" s="1"/>
  <c r="F439" i="5" s="1"/>
  <c r="C437" i="5"/>
  <c r="E437" i="5" s="1"/>
  <c r="F437" i="5" s="1"/>
  <c r="C435" i="5"/>
  <c r="E435" i="5" s="1"/>
  <c r="F435" i="5" s="1"/>
  <c r="C433" i="5"/>
  <c r="E433" i="5" s="1"/>
  <c r="F433" i="5" s="1"/>
  <c r="C431" i="5"/>
  <c r="E431" i="5" s="1"/>
  <c r="F431" i="5" s="1"/>
  <c r="C429" i="5"/>
  <c r="E429" i="5" s="1"/>
  <c r="F429" i="5" s="1"/>
  <c r="C427" i="5"/>
  <c r="E427" i="5" s="1"/>
  <c r="F427" i="5" s="1"/>
  <c r="C425" i="5"/>
  <c r="C423" i="5"/>
  <c r="E423" i="5" s="1"/>
  <c r="F423" i="5" s="1"/>
  <c r="C421" i="5"/>
  <c r="C419" i="5"/>
  <c r="E419" i="5" s="1"/>
  <c r="F419" i="5" s="1"/>
  <c r="C417" i="5"/>
  <c r="E417" i="5" s="1"/>
  <c r="F417" i="5" s="1"/>
  <c r="C415" i="5"/>
  <c r="E415" i="5" s="1"/>
  <c r="F415" i="5" s="1"/>
  <c r="C413" i="5"/>
  <c r="E413" i="5" s="1"/>
  <c r="F413" i="5" s="1"/>
  <c r="C394" i="5"/>
  <c r="E394" i="5" s="1"/>
  <c r="F394" i="5" s="1"/>
  <c r="C390" i="5"/>
  <c r="E390" i="5" s="1"/>
  <c r="F390" i="5" s="1"/>
  <c r="C382" i="5"/>
  <c r="E382" i="5" s="1"/>
  <c r="F382" i="5" s="1"/>
  <c r="C378" i="5"/>
  <c r="C370" i="5"/>
  <c r="E370" i="5" s="1"/>
  <c r="F370" i="5" s="1"/>
  <c r="C366" i="5"/>
  <c r="E366" i="5" s="1"/>
  <c r="F366" i="5" s="1"/>
  <c r="C362" i="5"/>
  <c r="E362" i="5" s="1"/>
  <c r="F362" i="5" s="1"/>
  <c r="C358" i="5"/>
  <c r="E358" i="5" s="1"/>
  <c r="F358" i="5" s="1"/>
  <c r="C354" i="5"/>
  <c r="E354" i="5" s="1"/>
  <c r="F354" i="5" s="1"/>
  <c r="C350" i="5"/>
  <c r="E350" i="5" s="1"/>
  <c r="F350" i="5" s="1"/>
  <c r="C342" i="5"/>
  <c r="E342" i="5" s="1"/>
  <c r="F342" i="5" s="1"/>
  <c r="C338" i="5"/>
  <c r="E338" i="5" s="1"/>
  <c r="F338" i="5" s="1"/>
  <c r="C336" i="5"/>
  <c r="E336" i="5" s="1"/>
  <c r="F336" i="5" s="1"/>
  <c r="C334" i="5"/>
  <c r="E334" i="5" s="1"/>
  <c r="F334" i="5" s="1"/>
  <c r="C332" i="5"/>
  <c r="E332" i="5" s="1"/>
  <c r="F332" i="5" s="1"/>
  <c r="C330" i="5"/>
  <c r="E330" i="5" s="1"/>
  <c r="F330" i="5" s="1"/>
  <c r="C328" i="5"/>
  <c r="E328" i="5" s="1"/>
  <c r="F328" i="5" s="1"/>
  <c r="C326" i="5"/>
  <c r="E326" i="5" s="1"/>
  <c r="F326" i="5" s="1"/>
  <c r="C324" i="5"/>
  <c r="E324" i="5" s="1"/>
  <c r="F324" i="5" s="1"/>
  <c r="C322" i="5"/>
  <c r="E322" i="5" s="1"/>
  <c r="F322" i="5" s="1"/>
  <c r="C320" i="5"/>
  <c r="E320" i="5" s="1"/>
  <c r="F320" i="5" s="1"/>
  <c r="C318" i="5"/>
  <c r="G318" i="5" s="1"/>
  <c r="H318" i="5" s="1"/>
  <c r="C616" i="5"/>
  <c r="G616" i="5" s="1"/>
  <c r="H616" i="5" s="1"/>
  <c r="C614" i="5"/>
  <c r="G614" i="5" s="1"/>
  <c r="H614" i="5" s="1"/>
  <c r="C612" i="5"/>
  <c r="G612" i="5" s="1"/>
  <c r="H612" i="5" s="1"/>
  <c r="C610" i="5"/>
  <c r="G610" i="5" s="1"/>
  <c r="H610" i="5" s="1"/>
  <c r="C608" i="5"/>
  <c r="G608" i="5" s="1"/>
  <c r="H608" i="5" s="1"/>
  <c r="C606" i="5"/>
  <c r="G606" i="5" s="1"/>
  <c r="H606" i="5" s="1"/>
  <c r="C604" i="5"/>
  <c r="G604" i="5" s="1"/>
  <c r="H604" i="5" s="1"/>
  <c r="C602" i="5"/>
  <c r="G602" i="5" s="1"/>
  <c r="H602" i="5" s="1"/>
  <c r="C600" i="5"/>
  <c r="G600" i="5" s="1"/>
  <c r="H600" i="5" s="1"/>
  <c r="C598" i="5"/>
  <c r="G598" i="5" s="1"/>
  <c r="H598" i="5" s="1"/>
  <c r="C596" i="5"/>
  <c r="G596" i="5" s="1"/>
  <c r="H596" i="5" s="1"/>
  <c r="C594" i="5"/>
  <c r="G594" i="5" s="1"/>
  <c r="H594" i="5" s="1"/>
  <c r="C592" i="5"/>
  <c r="G592" i="5" s="1"/>
  <c r="H592" i="5" s="1"/>
  <c r="C590" i="5"/>
  <c r="G590" i="5" s="1"/>
  <c r="H590" i="5" s="1"/>
  <c r="C550" i="5"/>
  <c r="E550" i="5" s="1"/>
  <c r="F550" i="5" s="1"/>
  <c r="C548" i="5"/>
  <c r="C546" i="5"/>
  <c r="E546" i="5" s="1"/>
  <c r="F546" i="5" s="1"/>
  <c r="C544" i="5"/>
  <c r="E544" i="5" s="1"/>
  <c r="F544" i="5" s="1"/>
  <c r="C542" i="5"/>
  <c r="E542" i="5" s="1"/>
  <c r="F542" i="5" s="1"/>
  <c r="C540" i="5"/>
  <c r="C538" i="5"/>
  <c r="E538" i="5" s="1"/>
  <c r="F538" i="5" s="1"/>
  <c r="C536" i="5"/>
  <c r="E536" i="5" s="1"/>
  <c r="F536" i="5" s="1"/>
  <c r="C534" i="5"/>
  <c r="E534" i="5" s="1"/>
  <c r="F534" i="5" s="1"/>
  <c r="C532" i="5"/>
  <c r="E532" i="5" s="1"/>
  <c r="F532" i="5" s="1"/>
  <c r="C530" i="5"/>
  <c r="E530" i="5" s="1"/>
  <c r="F530" i="5" s="1"/>
  <c r="C528" i="5"/>
  <c r="E528" i="5" s="1"/>
  <c r="F528" i="5" s="1"/>
  <c r="C526" i="5"/>
  <c r="E526" i="5" s="1"/>
  <c r="F526" i="5" s="1"/>
  <c r="C524" i="5"/>
  <c r="E524" i="5" s="1"/>
  <c r="F524" i="5" s="1"/>
  <c r="C522" i="5"/>
  <c r="E522" i="5" s="1"/>
  <c r="F522" i="5" s="1"/>
  <c r="C520" i="5"/>
  <c r="E520" i="5" s="1"/>
  <c r="F520" i="5" s="1"/>
  <c r="C518" i="5"/>
  <c r="E518" i="5" s="1"/>
  <c r="F518" i="5" s="1"/>
  <c r="C516" i="5"/>
  <c r="C514" i="5"/>
  <c r="E514" i="5" s="1"/>
  <c r="F514" i="5" s="1"/>
  <c r="C512" i="5"/>
  <c r="E512" i="5" s="1"/>
  <c r="F512" i="5" s="1"/>
  <c r="C510" i="5"/>
  <c r="E510" i="5" s="1"/>
  <c r="F510" i="5" s="1"/>
  <c r="C508" i="5"/>
  <c r="E508" i="5" s="1"/>
  <c r="F508" i="5" s="1"/>
  <c r="C506" i="5"/>
  <c r="E506" i="5" s="1"/>
  <c r="F506" i="5" s="1"/>
  <c r="C504" i="5"/>
  <c r="E504" i="5" s="1"/>
  <c r="F504" i="5" s="1"/>
  <c r="C502" i="5"/>
  <c r="E502" i="5" s="1"/>
  <c r="F502" i="5" s="1"/>
  <c r="C500" i="5"/>
  <c r="E500" i="5" s="1"/>
  <c r="F500" i="5" s="1"/>
  <c r="C498" i="5"/>
  <c r="E498" i="5" s="1"/>
  <c r="F498" i="5" s="1"/>
  <c r="C496" i="5"/>
  <c r="E496" i="5" s="1"/>
  <c r="F496" i="5" s="1"/>
  <c r="C494" i="5"/>
  <c r="E494" i="5" s="1"/>
  <c r="F494" i="5" s="1"/>
  <c r="C492" i="5"/>
  <c r="C490" i="5"/>
  <c r="E490" i="5" s="1"/>
  <c r="F490" i="5" s="1"/>
  <c r="C488" i="5"/>
  <c r="E488" i="5" s="1"/>
  <c r="F488" i="5" s="1"/>
  <c r="C486" i="5"/>
  <c r="E486" i="5" s="1"/>
  <c r="F486" i="5" s="1"/>
  <c r="C484" i="5"/>
  <c r="C482" i="5"/>
  <c r="E482" i="5" s="1"/>
  <c r="F482" i="5" s="1"/>
  <c r="C480" i="5"/>
  <c r="E480" i="5" s="1"/>
  <c r="F480" i="5" s="1"/>
  <c r="C478" i="5"/>
  <c r="E478" i="5" s="1"/>
  <c r="F478" i="5" s="1"/>
  <c r="C476" i="5"/>
  <c r="C474" i="5"/>
  <c r="E474" i="5" s="1"/>
  <c r="F474" i="5" s="1"/>
  <c r="C472" i="5"/>
  <c r="E472" i="5" s="1"/>
  <c r="F472" i="5" s="1"/>
  <c r="C470" i="5"/>
  <c r="E470" i="5" s="1"/>
  <c r="F470" i="5" s="1"/>
  <c r="C450" i="5"/>
  <c r="G450" i="5" s="1"/>
  <c r="H450" i="5" s="1"/>
  <c r="C448" i="5"/>
  <c r="G448" i="5" s="1"/>
  <c r="H448" i="5" s="1"/>
  <c r="C446" i="5"/>
  <c r="C444" i="5"/>
  <c r="E444" i="5" s="1"/>
  <c r="F444" i="5" s="1"/>
  <c r="C442" i="5"/>
  <c r="E442" i="5" s="1"/>
  <c r="F442" i="5" s="1"/>
  <c r="C440" i="5"/>
  <c r="E440" i="5" s="1"/>
  <c r="F440" i="5" s="1"/>
  <c r="C438" i="5"/>
  <c r="E438" i="5" s="1"/>
  <c r="F438" i="5" s="1"/>
  <c r="C436" i="5"/>
  <c r="E436" i="5" s="1"/>
  <c r="F436" i="5" s="1"/>
  <c r="C434" i="5"/>
  <c r="E434" i="5" s="1"/>
  <c r="F434" i="5" s="1"/>
  <c r="C432" i="5"/>
  <c r="E432" i="5" s="1"/>
  <c r="F432" i="5" s="1"/>
  <c r="C430" i="5"/>
  <c r="E430" i="5" s="1"/>
  <c r="F430" i="5" s="1"/>
  <c r="C428" i="5"/>
  <c r="E428" i="5" s="1"/>
  <c r="F428" i="5" s="1"/>
  <c r="C426" i="5"/>
  <c r="E426" i="5" s="1"/>
  <c r="F426" i="5" s="1"/>
  <c r="C424" i="5"/>
  <c r="E424" i="5" s="1"/>
  <c r="F424" i="5" s="1"/>
  <c r="C422" i="5"/>
  <c r="C420" i="5"/>
  <c r="E420" i="5" s="1"/>
  <c r="F420" i="5" s="1"/>
  <c r="C418" i="5"/>
  <c r="E418" i="5" s="1"/>
  <c r="F418" i="5" s="1"/>
  <c r="C416" i="5"/>
  <c r="E416" i="5" s="1"/>
  <c r="F416" i="5" s="1"/>
  <c r="C414" i="5"/>
  <c r="E414" i="5" s="1"/>
  <c r="F414" i="5" s="1"/>
  <c r="C392" i="5"/>
  <c r="E392" i="5" s="1"/>
  <c r="F392" i="5" s="1"/>
  <c r="C388" i="5"/>
  <c r="E388" i="5" s="1"/>
  <c r="F388" i="5" s="1"/>
  <c r="C384" i="5"/>
  <c r="E384" i="5" s="1"/>
  <c r="F384" i="5" s="1"/>
  <c r="C380" i="5"/>
  <c r="E380" i="5" s="1"/>
  <c r="F380" i="5" s="1"/>
  <c r="C372" i="5"/>
  <c r="E372" i="5" s="1"/>
  <c r="F372" i="5" s="1"/>
  <c r="C368" i="5"/>
  <c r="E368" i="5" s="1"/>
  <c r="F368" i="5" s="1"/>
  <c r="C364" i="5"/>
  <c r="E364" i="5" s="1"/>
  <c r="F364" i="5" s="1"/>
  <c r="C360" i="5"/>
  <c r="E360" i="5" s="1"/>
  <c r="F360" i="5" s="1"/>
  <c r="C356" i="5"/>
  <c r="E356" i="5" s="1"/>
  <c r="F356" i="5" s="1"/>
  <c r="C352" i="5"/>
  <c r="E352" i="5" s="1"/>
  <c r="F352" i="5" s="1"/>
  <c r="C348" i="5"/>
  <c r="E348" i="5" s="1"/>
  <c r="F348" i="5" s="1"/>
  <c r="C344" i="5"/>
  <c r="E344" i="5" s="1"/>
  <c r="F344" i="5" s="1"/>
  <c r="C340" i="5"/>
  <c r="E340" i="5" s="1"/>
  <c r="F340" i="5" s="1"/>
  <c r="C18" i="5"/>
  <c r="E18" i="5" s="1"/>
  <c r="F18" i="5" s="1"/>
  <c r="D466" i="5"/>
  <c r="D458" i="5"/>
  <c r="D586" i="5"/>
  <c r="D578" i="5"/>
  <c r="D570" i="5"/>
  <c r="D554" i="5"/>
  <c r="D13" i="17"/>
  <c r="H13" i="17" s="1"/>
  <c r="I13" i="17" s="1"/>
  <c r="H137" i="20"/>
  <c r="H183" i="20"/>
  <c r="H215" i="20"/>
  <c r="H247" i="20"/>
  <c r="H259" i="20"/>
  <c r="H295" i="20"/>
  <c r="H339" i="20"/>
  <c r="H365" i="20"/>
  <c r="H389" i="20"/>
  <c r="H421" i="20"/>
  <c r="H469" i="20"/>
  <c r="H33" i="16"/>
  <c r="H35" i="16"/>
  <c r="I34" i="16"/>
  <c r="H26" i="16"/>
  <c r="H34" i="16"/>
  <c r="H37" i="16"/>
  <c r="I37" i="16"/>
  <c r="F28" i="16"/>
  <c r="G28" i="16" s="1"/>
  <c r="F27" i="16"/>
  <c r="G27" i="16" s="1"/>
  <c r="F26" i="16"/>
  <c r="G26" i="16" s="1"/>
  <c r="E28" i="16"/>
  <c r="D29" i="16"/>
  <c r="E29" i="16" s="1"/>
  <c r="D26" i="16"/>
  <c r="E26" i="16" s="1"/>
  <c r="H132" i="19"/>
  <c r="I132" i="19" s="1"/>
  <c r="F13" i="9"/>
  <c r="E14" i="9"/>
  <c r="D14" i="9"/>
  <c r="F37" i="9"/>
  <c r="F36" i="9"/>
  <c r="D37" i="9"/>
  <c r="E37" i="9" s="1"/>
  <c r="D36" i="9"/>
  <c r="E36" i="9" s="1"/>
  <c r="H36" i="9" s="1"/>
  <c r="H16" i="20"/>
  <c r="H196" i="20"/>
  <c r="H224" i="20"/>
  <c r="H300" i="20"/>
  <c r="H320" i="20"/>
  <c r="H356" i="20"/>
  <c r="H380" i="20"/>
  <c r="H414" i="20"/>
  <c r="H422" i="20"/>
  <c r="H430" i="20"/>
  <c r="H438" i="20"/>
  <c r="H442" i="20"/>
  <c r="H450" i="20"/>
  <c r="H454" i="20"/>
  <c r="H458" i="20"/>
  <c r="H466" i="20"/>
  <c r="H470" i="20"/>
  <c r="H478" i="20"/>
  <c r="H482" i="20"/>
  <c r="H490" i="20"/>
  <c r="H494" i="20"/>
  <c r="H498" i="20"/>
  <c r="H502" i="20"/>
  <c r="H514" i="20"/>
  <c r="E582" i="13"/>
  <c r="H15" i="17"/>
  <c r="G320" i="19"/>
  <c r="I320" i="19" s="1"/>
  <c r="E175" i="13"/>
  <c r="H378" i="19"/>
  <c r="I378" i="19" s="1"/>
  <c r="H64" i="19"/>
  <c r="I64" i="19" s="1"/>
  <c r="G242" i="19"/>
  <c r="I242" i="19" s="1"/>
  <c r="G136" i="19"/>
  <c r="I136" i="19" s="1"/>
  <c r="H317" i="19"/>
  <c r="I317" i="19" s="1"/>
  <c r="E112" i="13"/>
  <c r="E243" i="13"/>
  <c r="E311" i="13"/>
  <c r="E376" i="13"/>
  <c r="E442" i="13"/>
  <c r="E541" i="13"/>
  <c r="E574" i="13"/>
  <c r="E614" i="13"/>
  <c r="G452" i="20"/>
  <c r="G231" i="19"/>
  <c r="I231" i="19" s="1"/>
  <c r="H113" i="19"/>
  <c r="I113" i="19" s="1"/>
  <c r="G483" i="19"/>
  <c r="I483" i="19" s="1"/>
  <c r="G228" i="19"/>
  <c r="I228" i="19" s="1"/>
  <c r="G372" i="19"/>
  <c r="I372" i="19" s="1"/>
  <c r="H27" i="19"/>
  <c r="I27" i="19" s="1"/>
  <c r="H469" i="19"/>
  <c r="I469" i="19" s="1"/>
  <c r="H198" i="19"/>
  <c r="I198" i="19" s="1"/>
  <c r="E508" i="13"/>
  <c r="E575" i="13"/>
  <c r="E591" i="13"/>
  <c r="E610" i="13"/>
  <c r="H312" i="19"/>
  <c r="I312" i="19" s="1"/>
  <c r="G254" i="19"/>
  <c r="I254" i="19" s="1"/>
  <c r="H212" i="19"/>
  <c r="I212" i="19" s="1"/>
  <c r="H106" i="19"/>
  <c r="I106" i="19" s="1"/>
  <c r="H279" i="19"/>
  <c r="H437" i="20"/>
  <c r="H91" i="20"/>
  <c r="H217" i="20"/>
  <c r="H363" i="20"/>
  <c r="H375" i="20"/>
  <c r="G343" i="20"/>
  <c r="E46" i="13"/>
  <c r="E80" i="13"/>
  <c r="E92" i="13"/>
  <c r="E126" i="13"/>
  <c r="E142" i="13"/>
  <c r="E159" i="13"/>
  <c r="E192" i="13"/>
  <c r="E208" i="13"/>
  <c r="E226" i="13"/>
  <c r="E259" i="13"/>
  <c r="E275" i="13"/>
  <c r="E292" i="13"/>
  <c r="E327" i="13"/>
  <c r="E343" i="13"/>
  <c r="E359" i="13"/>
  <c r="E389" i="13"/>
  <c r="E394" i="13"/>
  <c r="E410" i="13"/>
  <c r="E426" i="13"/>
  <c r="E458" i="13"/>
  <c r="E474" i="13"/>
  <c r="E492" i="13"/>
  <c r="E520" i="13"/>
  <c r="E558" i="13"/>
  <c r="E600" i="13"/>
  <c r="G112" i="19"/>
  <c r="H112" i="19"/>
  <c r="G45" i="19"/>
  <c r="H45" i="19"/>
  <c r="G205" i="19"/>
  <c r="H205" i="19"/>
  <c r="H289" i="19"/>
  <c r="G289" i="19"/>
  <c r="H318" i="19"/>
  <c r="H435" i="19"/>
  <c r="D24" i="5"/>
  <c r="H44" i="19"/>
  <c r="G44" i="19"/>
  <c r="G88" i="19"/>
  <c r="H88" i="19"/>
  <c r="H104" i="19"/>
  <c r="G104" i="19"/>
  <c r="H180" i="19"/>
  <c r="G180" i="19"/>
  <c r="G77" i="19"/>
  <c r="H77" i="19"/>
  <c r="G101" i="19"/>
  <c r="H101" i="19"/>
  <c r="H505" i="19"/>
  <c r="G505" i="19"/>
  <c r="G22" i="19"/>
  <c r="H22" i="19"/>
  <c r="H311" i="19"/>
  <c r="H476" i="19"/>
  <c r="G74" i="19"/>
  <c r="I74" i="19" s="1"/>
  <c r="H355" i="19"/>
  <c r="G28" i="18"/>
  <c r="I28" i="18" s="1"/>
  <c r="H155" i="19"/>
  <c r="H28" i="19"/>
  <c r="I28" i="19" s="1"/>
  <c r="H173" i="19"/>
  <c r="I173" i="19" s="1"/>
  <c r="G352" i="19"/>
  <c r="I352" i="19" s="1"/>
  <c r="H162" i="20"/>
  <c r="G445" i="20"/>
  <c r="E28" i="13"/>
  <c r="E64" i="13"/>
  <c r="G374" i="19"/>
  <c r="I374" i="19" s="1"/>
  <c r="H186" i="19"/>
  <c r="I186" i="19" s="1"/>
  <c r="H315" i="19"/>
  <c r="I315" i="19" s="1"/>
  <c r="G107" i="19"/>
  <c r="G57" i="19"/>
  <c r="I57" i="19" s="1"/>
  <c r="E21" i="13"/>
  <c r="E37" i="13"/>
  <c r="E54" i="13"/>
  <c r="E72" i="13"/>
  <c r="E100" i="13"/>
  <c r="E104" i="13"/>
  <c r="E121" i="13"/>
  <c r="E134" i="13"/>
  <c r="E151" i="13"/>
  <c r="E167" i="13"/>
  <c r="E183" i="13"/>
  <c r="E200" i="13"/>
  <c r="E217" i="13"/>
  <c r="E234" i="13"/>
  <c r="E251" i="13"/>
  <c r="E267" i="13"/>
  <c r="E283" i="13"/>
  <c r="E286" i="13"/>
  <c r="E300" i="13"/>
  <c r="E318" i="13"/>
  <c r="E335" i="13"/>
  <c r="E351" i="13"/>
  <c r="E367" i="13"/>
  <c r="E385" i="13"/>
  <c r="E402" i="13"/>
  <c r="E418" i="13"/>
  <c r="E434" i="13"/>
  <c r="E450" i="13"/>
  <c r="E466" i="13"/>
  <c r="E482" i="13"/>
  <c r="E500" i="13"/>
  <c r="E531" i="13"/>
  <c r="E533" i="13"/>
  <c r="E550" i="13"/>
  <c r="E566" i="13"/>
  <c r="H260" i="19"/>
  <c r="G260" i="19"/>
  <c r="G497" i="19"/>
  <c r="H497" i="19"/>
  <c r="G67" i="19"/>
  <c r="G263" i="19"/>
  <c r="D260" i="5"/>
  <c r="C28" i="16"/>
  <c r="G23" i="18"/>
  <c r="H23" i="18"/>
  <c r="H42" i="20"/>
  <c r="H86" i="20"/>
  <c r="H110" i="20"/>
  <c r="G327" i="20"/>
  <c r="H182" i="20"/>
  <c r="H194" i="20"/>
  <c r="H210" i="20"/>
  <c r="H230" i="20"/>
  <c r="H246" i="20"/>
  <c r="H262" i="20"/>
  <c r="H274" i="20"/>
  <c r="H290" i="20"/>
  <c r="H330" i="20"/>
  <c r="H342" i="20"/>
  <c r="H362" i="20"/>
  <c r="H382" i="20"/>
  <c r="H410" i="20"/>
  <c r="G496" i="20"/>
  <c r="G137" i="20"/>
  <c r="G365" i="20"/>
  <c r="G29" i="19"/>
  <c r="H29" i="19"/>
  <c r="H121" i="19"/>
  <c r="G121" i="19"/>
  <c r="G201" i="19"/>
  <c r="H201" i="19"/>
  <c r="H304" i="19"/>
  <c r="H78" i="19"/>
  <c r="G78" i="19"/>
  <c r="G114" i="19"/>
  <c r="H114" i="19"/>
  <c r="H138" i="19"/>
  <c r="G138" i="19"/>
  <c r="G63" i="19"/>
  <c r="H63" i="19"/>
  <c r="H367" i="19"/>
  <c r="G367" i="19"/>
  <c r="G439" i="19"/>
  <c r="H439" i="19"/>
  <c r="D255" i="5"/>
  <c r="D247" i="5"/>
  <c r="D189" i="5"/>
  <c r="D179" i="5"/>
  <c r="D163" i="5"/>
  <c r="D143" i="5"/>
  <c r="G138" i="20"/>
  <c r="G250" i="20"/>
  <c r="G302" i="20"/>
  <c r="G318" i="20"/>
  <c r="G468" i="20"/>
  <c r="G141" i="20"/>
  <c r="G421" i="20"/>
  <c r="I421" i="20" s="1"/>
  <c r="H222" i="20"/>
  <c r="G432" i="20"/>
  <c r="G509" i="20"/>
  <c r="H29" i="18"/>
  <c r="G29" i="18"/>
  <c r="H160" i="19"/>
  <c r="G160" i="19"/>
  <c r="G141" i="19"/>
  <c r="H141" i="19"/>
  <c r="H161" i="19"/>
  <c r="G161" i="19"/>
  <c r="H209" i="19"/>
  <c r="G209" i="19"/>
  <c r="H344" i="19"/>
  <c r="H453" i="19"/>
  <c r="G426" i="19"/>
  <c r="H66" i="19"/>
  <c r="G66" i="19"/>
  <c r="G86" i="19"/>
  <c r="H86" i="19"/>
  <c r="G206" i="19"/>
  <c r="H206" i="19"/>
  <c r="H71" i="19"/>
  <c r="G71" i="19"/>
  <c r="H123" i="19"/>
  <c r="G123" i="19"/>
  <c r="H159" i="19"/>
  <c r="G159" i="19"/>
  <c r="G267" i="19"/>
  <c r="H267" i="19"/>
  <c r="H387" i="19"/>
  <c r="G387" i="19"/>
  <c r="H411" i="19"/>
  <c r="G411" i="19"/>
  <c r="H322" i="19"/>
  <c r="G322" i="19"/>
  <c r="G415" i="19"/>
  <c r="H415" i="19"/>
  <c r="G479" i="19"/>
  <c r="H479" i="19"/>
  <c r="G508" i="19"/>
  <c r="H508" i="19"/>
  <c r="H345" i="19"/>
  <c r="G345" i="19"/>
  <c r="D301" i="5"/>
  <c r="H236" i="19"/>
  <c r="I236" i="19" s="1"/>
  <c r="H389" i="19"/>
  <c r="I389" i="19" s="1"/>
  <c r="D193" i="5"/>
  <c r="D201" i="5"/>
  <c r="D283" i="5"/>
  <c r="H221" i="19"/>
  <c r="I221" i="19" s="1"/>
  <c r="H73" i="19"/>
  <c r="I73" i="19" s="1"/>
  <c r="G79" i="19"/>
  <c r="I79" i="19" s="1"/>
  <c r="H238" i="19"/>
  <c r="I238" i="19" s="1"/>
  <c r="G166" i="19"/>
  <c r="I166" i="19" s="1"/>
  <c r="H34" i="19"/>
  <c r="I34" i="19" s="1"/>
  <c r="G418" i="19"/>
  <c r="I418" i="19" s="1"/>
  <c r="H233" i="19"/>
  <c r="I233" i="19" s="1"/>
  <c r="H97" i="19"/>
  <c r="I97" i="19" s="1"/>
  <c r="G359" i="19"/>
  <c r="G20" i="19"/>
  <c r="I20" i="19" s="1"/>
  <c r="G47" i="19"/>
  <c r="I47" i="19" s="1"/>
  <c r="H282" i="19"/>
  <c r="I282" i="19" s="1"/>
  <c r="G32" i="19"/>
  <c r="I32" i="19" s="1"/>
  <c r="G460" i="20"/>
  <c r="G149" i="20"/>
  <c r="H124" i="19"/>
  <c r="G124" i="19"/>
  <c r="H248" i="19"/>
  <c r="G248" i="19"/>
  <c r="H37" i="19"/>
  <c r="G37" i="19"/>
  <c r="G65" i="19"/>
  <c r="H65" i="19"/>
  <c r="G81" i="19"/>
  <c r="H81" i="19"/>
  <c r="H105" i="19"/>
  <c r="G105" i="19"/>
  <c r="G193" i="19"/>
  <c r="H193" i="19"/>
  <c r="G261" i="19"/>
  <c r="G305" i="19"/>
  <c r="H397" i="19"/>
  <c r="G292" i="19"/>
  <c r="G412" i="19"/>
  <c r="G462" i="19"/>
  <c r="G122" i="19"/>
  <c r="H122" i="19"/>
  <c r="H178" i="19"/>
  <c r="G178" i="19"/>
  <c r="G246" i="19"/>
  <c r="H246" i="19"/>
  <c r="H327" i="19"/>
  <c r="G327" i="19"/>
  <c r="G403" i="19"/>
  <c r="H403" i="19"/>
  <c r="H314" i="19"/>
  <c r="G314" i="19"/>
  <c r="G452" i="19"/>
  <c r="H452" i="19"/>
  <c r="G468" i="19"/>
  <c r="H468" i="19"/>
  <c r="D249" i="5"/>
  <c r="D171" i="5"/>
  <c r="D135" i="5"/>
  <c r="D121" i="5"/>
  <c r="D111" i="5"/>
  <c r="D99" i="5"/>
  <c r="D89" i="5"/>
  <c r="D65" i="5"/>
  <c r="D61" i="5"/>
  <c r="D55" i="5"/>
  <c r="D51" i="5"/>
  <c r="D49" i="5"/>
  <c r="D43" i="5"/>
  <c r="D41" i="5"/>
  <c r="D35" i="5"/>
  <c r="G78" i="20"/>
  <c r="G118" i="20"/>
  <c r="G170" i="20"/>
  <c r="G190" i="20"/>
  <c r="G214" i="20"/>
  <c r="G242" i="20"/>
  <c r="G374" i="20"/>
  <c r="G495" i="20"/>
  <c r="G240" i="19"/>
  <c r="H240" i="19"/>
  <c r="G53" i="19"/>
  <c r="H53" i="19"/>
  <c r="H61" i="19"/>
  <c r="G61" i="19"/>
  <c r="H69" i="19"/>
  <c r="G69" i="19"/>
  <c r="H89" i="19"/>
  <c r="G89" i="19"/>
  <c r="G157" i="19"/>
  <c r="H157" i="19"/>
  <c r="H197" i="19"/>
  <c r="G197" i="19"/>
  <c r="G237" i="19"/>
  <c r="H237" i="19"/>
  <c r="G377" i="19"/>
  <c r="H377" i="19"/>
  <c r="H272" i="19"/>
  <c r="G272" i="19"/>
  <c r="G308" i="19"/>
  <c r="H308" i="19"/>
  <c r="H368" i="19"/>
  <c r="G368" i="19"/>
  <c r="H388" i="19"/>
  <c r="G388" i="19"/>
  <c r="G408" i="19"/>
  <c r="H408" i="19"/>
  <c r="H489" i="19"/>
  <c r="G489" i="19"/>
  <c r="G478" i="19"/>
  <c r="H478" i="19"/>
  <c r="G87" i="19"/>
  <c r="G451" i="19"/>
  <c r="G464" i="19"/>
  <c r="H321" i="19"/>
  <c r="H165" i="19"/>
  <c r="G165" i="19"/>
  <c r="G229" i="19"/>
  <c r="H229" i="19"/>
  <c r="H253" i="19"/>
  <c r="G253" i="19"/>
  <c r="H309" i="19"/>
  <c r="G309" i="19"/>
  <c r="H385" i="19"/>
  <c r="G385" i="19"/>
  <c r="H336" i="19"/>
  <c r="G336" i="19"/>
  <c r="G360" i="19"/>
  <c r="H360" i="19"/>
  <c r="G513" i="19"/>
  <c r="H513" i="19"/>
  <c r="G450" i="19"/>
  <c r="H450" i="19"/>
  <c r="G42" i="19"/>
  <c r="H142" i="19"/>
  <c r="H51" i="19"/>
  <c r="G143" i="19"/>
  <c r="G215" i="19"/>
  <c r="G243" i="19"/>
  <c r="H303" i="19"/>
  <c r="H407" i="19"/>
  <c r="G286" i="19"/>
  <c r="H402" i="19"/>
  <c r="G419" i="19"/>
  <c r="G227" i="19"/>
  <c r="G443" i="19"/>
  <c r="G172" i="19"/>
  <c r="H456" i="19"/>
  <c r="I456" i="19" s="1"/>
  <c r="H149" i="19"/>
  <c r="I149" i="19" s="1"/>
  <c r="G484" i="19"/>
  <c r="I484" i="19" s="1"/>
  <c r="G354" i="19"/>
  <c r="I354" i="19" s="1"/>
  <c r="H347" i="19"/>
  <c r="I347" i="19" s="1"/>
  <c r="H164" i="19"/>
  <c r="G120" i="19"/>
  <c r="I120" i="19" s="1"/>
  <c r="G96" i="19"/>
  <c r="I96" i="19" s="1"/>
  <c r="G394" i="19"/>
  <c r="I394" i="19" s="1"/>
  <c r="G323" i="19"/>
  <c r="I323" i="19" s="1"/>
  <c r="H43" i="19"/>
  <c r="I43" i="19" s="1"/>
  <c r="G128" i="19"/>
  <c r="I128" i="19" s="1"/>
  <c r="G76" i="19"/>
  <c r="I76" i="19" s="1"/>
  <c r="G56" i="19"/>
  <c r="I56" i="19" s="1"/>
  <c r="H36" i="19"/>
  <c r="I36" i="19" s="1"/>
  <c r="H30" i="18"/>
  <c r="I30" i="18" s="1"/>
  <c r="H429" i="19"/>
  <c r="I429" i="19" s="1"/>
  <c r="D70" i="5"/>
  <c r="G296" i="19"/>
  <c r="I296" i="19" s="1"/>
  <c r="G288" i="19"/>
  <c r="H417" i="19"/>
  <c r="I417" i="19" s="1"/>
  <c r="G329" i="19"/>
  <c r="I329" i="19" s="1"/>
  <c r="G145" i="19"/>
  <c r="I145" i="19" s="1"/>
  <c r="H224" i="19"/>
  <c r="I224" i="19" s="1"/>
  <c r="H328" i="19"/>
  <c r="I328" i="19" s="1"/>
  <c r="G376" i="19"/>
  <c r="I376" i="19" s="1"/>
  <c r="H295" i="19"/>
  <c r="G442" i="19"/>
  <c r="G425" i="19"/>
  <c r="I425" i="19" s="1"/>
  <c r="H300" i="19"/>
  <c r="I300" i="19" s="1"/>
  <c r="G353" i="19"/>
  <c r="I353" i="19" s="1"/>
  <c r="G137" i="19"/>
  <c r="I137" i="19" s="1"/>
  <c r="H135" i="19"/>
  <c r="I135" i="19" s="1"/>
  <c r="G494" i="20"/>
  <c r="G58" i="20"/>
  <c r="G122" i="20"/>
  <c r="G146" i="20"/>
  <c r="G166" i="20"/>
  <c r="G351" i="20"/>
  <c r="G198" i="20"/>
  <c r="G234" i="20"/>
  <c r="G282" i="20"/>
  <c r="G314" i="20"/>
  <c r="G346" i="20"/>
  <c r="G386" i="20"/>
  <c r="G390" i="20"/>
  <c r="G398" i="20"/>
  <c r="G415" i="20"/>
  <c r="G515" i="20"/>
  <c r="G510" i="20"/>
  <c r="G416" i="20"/>
  <c r="G424" i="20"/>
  <c r="G436" i="20"/>
  <c r="G440" i="20"/>
  <c r="G444" i="20"/>
  <c r="G448" i="20"/>
  <c r="G456" i="20"/>
  <c r="G464" i="20"/>
  <c r="G476" i="20"/>
  <c r="G484" i="20"/>
  <c r="G492" i="20"/>
  <c r="G500" i="20"/>
  <c r="G504" i="20"/>
  <c r="G512" i="20"/>
  <c r="G53" i="20"/>
  <c r="G113" i="20"/>
  <c r="G121" i="20"/>
  <c r="G129" i="20"/>
  <c r="G133" i="20"/>
  <c r="G145" i="20"/>
  <c r="G153" i="20"/>
  <c r="G165" i="20"/>
  <c r="G181" i="20"/>
  <c r="G373" i="20"/>
  <c r="G385" i="20"/>
  <c r="G389" i="20"/>
  <c r="I389" i="20" s="1"/>
  <c r="G457" i="20"/>
  <c r="G465" i="20"/>
  <c r="H49" i="19"/>
  <c r="I49" i="19" s="1"/>
  <c r="H369" i="19"/>
  <c r="I369" i="19" s="1"/>
  <c r="H185" i="19"/>
  <c r="I185" i="19" s="1"/>
  <c r="G26" i="19"/>
  <c r="H218" i="19"/>
  <c r="I218" i="19" s="1"/>
  <c r="G169" i="19"/>
  <c r="I169" i="19" s="1"/>
  <c r="G276" i="19"/>
  <c r="G421" i="19"/>
  <c r="I421" i="19" s="1"/>
  <c r="H448" i="19"/>
  <c r="I448" i="19" s="1"/>
  <c r="G247" i="19"/>
  <c r="I247" i="19" s="1"/>
  <c r="H392" i="19"/>
  <c r="H274" i="19"/>
  <c r="I274" i="19" s="1"/>
  <c r="G316" i="19"/>
  <c r="I316" i="19" s="1"/>
  <c r="G493" i="19"/>
  <c r="I493" i="19" s="1"/>
  <c r="H307" i="19"/>
  <c r="I307" i="19" s="1"/>
  <c r="G46" i="19"/>
  <c r="I46" i="19" s="1"/>
  <c r="G80" i="19"/>
  <c r="I80" i="19" s="1"/>
  <c r="G184" i="19"/>
  <c r="G168" i="19"/>
  <c r="G92" i="19"/>
  <c r="I92" i="19" s="1"/>
  <c r="H203" i="19"/>
  <c r="G406" i="19"/>
  <c r="I406" i="19" s="1"/>
  <c r="G50" i="19"/>
  <c r="I50" i="19" s="1"/>
  <c r="H35" i="19"/>
  <c r="I35" i="19" s="1"/>
  <c r="G147" i="19"/>
  <c r="I147" i="19" s="1"/>
  <c r="H131" i="19"/>
  <c r="I131" i="19" s="1"/>
  <c r="G264" i="19"/>
  <c r="I264" i="19" s="1"/>
  <c r="G398" i="19"/>
  <c r="I398" i="19" s="1"/>
  <c r="H199" i="19"/>
  <c r="I199" i="19" s="1"/>
  <c r="H338" i="19"/>
  <c r="I338" i="19" s="1"/>
  <c r="H126" i="19"/>
  <c r="I126" i="19" s="1"/>
  <c r="H234" i="19"/>
  <c r="I234" i="19" s="1"/>
  <c r="G467" i="19"/>
  <c r="I467" i="19" s="1"/>
  <c r="H293" i="19"/>
  <c r="I293" i="19" s="1"/>
  <c r="G319" i="19"/>
  <c r="I319" i="19" s="1"/>
  <c r="G431" i="19"/>
  <c r="I431" i="19" s="1"/>
  <c r="H40" i="19"/>
  <c r="G40" i="19"/>
  <c r="G52" i="19"/>
  <c r="H52" i="19"/>
  <c r="G60" i="19"/>
  <c r="H60" i="19"/>
  <c r="G68" i="19"/>
  <c r="H68" i="19"/>
  <c r="G100" i="19"/>
  <c r="H100" i="19"/>
  <c r="G108" i="19"/>
  <c r="H108" i="19"/>
  <c r="H116" i="19"/>
  <c r="G116" i="19"/>
  <c r="G140" i="19"/>
  <c r="H140" i="19"/>
  <c r="H176" i="19"/>
  <c r="G176" i="19"/>
  <c r="H153" i="19"/>
  <c r="G153" i="19"/>
  <c r="H268" i="19"/>
  <c r="H284" i="19"/>
  <c r="H501" i="19"/>
  <c r="I501" i="19" s="1"/>
  <c r="H446" i="19"/>
  <c r="H486" i="19"/>
  <c r="H94" i="19"/>
  <c r="G94" i="19"/>
  <c r="G158" i="19"/>
  <c r="H158" i="19"/>
  <c r="H95" i="19"/>
  <c r="G95" i="19"/>
  <c r="G139" i="19"/>
  <c r="H139" i="19"/>
  <c r="G151" i="19"/>
  <c r="H151" i="19"/>
  <c r="G211" i="19"/>
  <c r="H211" i="19"/>
  <c r="H239" i="19"/>
  <c r="G239" i="19"/>
  <c r="H299" i="19"/>
  <c r="G299" i="19"/>
  <c r="H339" i="19"/>
  <c r="G339" i="19"/>
  <c r="G351" i="19"/>
  <c r="H351" i="19"/>
  <c r="H379" i="19"/>
  <c r="G379" i="19"/>
  <c r="H395" i="19"/>
  <c r="G395" i="19"/>
  <c r="G262" i="19"/>
  <c r="H262" i="19"/>
  <c r="H294" i="19"/>
  <c r="G294" i="19"/>
  <c r="G366" i="19"/>
  <c r="H366" i="19"/>
  <c r="G390" i="19"/>
  <c r="H390" i="19"/>
  <c r="H423" i="19"/>
  <c r="G423" i="19"/>
  <c r="H447" i="19"/>
  <c r="G447" i="19"/>
  <c r="G455" i="19"/>
  <c r="H455" i="19"/>
  <c r="G460" i="19"/>
  <c r="H460" i="19"/>
  <c r="H480" i="19"/>
  <c r="G480" i="19"/>
  <c r="H492" i="19"/>
  <c r="G492" i="19"/>
  <c r="H196" i="19"/>
  <c r="G196" i="19"/>
  <c r="G85" i="19"/>
  <c r="H85" i="19"/>
  <c r="G129" i="19"/>
  <c r="H129" i="19"/>
  <c r="G241" i="19"/>
  <c r="H241" i="19"/>
  <c r="H340" i="19"/>
  <c r="G340" i="19"/>
  <c r="D313" i="5"/>
  <c r="I313" i="5" s="1"/>
  <c r="D217" i="5"/>
  <c r="D81" i="5"/>
  <c r="I81" i="5" s="1"/>
  <c r="D69" i="5"/>
  <c r="D33" i="5"/>
  <c r="G473" i="20"/>
  <c r="G461" i="20"/>
  <c r="G441" i="20"/>
  <c r="G417" i="20"/>
  <c r="G19" i="20"/>
  <c r="G28" i="20"/>
  <c r="G60" i="20"/>
  <c r="G124" i="20"/>
  <c r="I124" i="20" s="1"/>
  <c r="G160" i="20"/>
  <c r="G173" i="20"/>
  <c r="G185" i="20"/>
  <c r="G189" i="20"/>
  <c r="G197" i="20"/>
  <c r="G201" i="20"/>
  <c r="G209" i="20"/>
  <c r="G213" i="20"/>
  <c r="G221" i="20"/>
  <c r="G225" i="20"/>
  <c r="G233" i="20"/>
  <c r="G237" i="20"/>
  <c r="G241" i="20"/>
  <c r="G245" i="20"/>
  <c r="G249" i="20"/>
  <c r="G253" i="20"/>
  <c r="G257" i="20"/>
  <c r="G261" i="20"/>
  <c r="G265" i="20"/>
  <c r="G269" i="20"/>
  <c r="G273" i="20"/>
  <c r="G277" i="20"/>
  <c r="G281" i="20"/>
  <c r="G289" i="20"/>
  <c r="G293" i="20"/>
  <c r="G297" i="20"/>
  <c r="G301" i="20"/>
  <c r="G305" i="20"/>
  <c r="G313" i="20"/>
  <c r="G317" i="20"/>
  <c r="G321" i="20"/>
  <c r="G325" i="20"/>
  <c r="G329" i="20"/>
  <c r="G337" i="20"/>
  <c r="G341" i="20"/>
  <c r="G345" i="20"/>
  <c r="G176" i="20"/>
  <c r="G192" i="20"/>
  <c r="G200" i="20"/>
  <c r="G208" i="20"/>
  <c r="G232" i="20"/>
  <c r="G236" i="20"/>
  <c r="I236" i="20" s="1"/>
  <c r="G244" i="20"/>
  <c r="G252" i="20"/>
  <c r="G268" i="20"/>
  <c r="G276" i="20"/>
  <c r="G284" i="20"/>
  <c r="G308" i="20"/>
  <c r="G316" i="20"/>
  <c r="G324" i="20"/>
  <c r="G340" i="20"/>
  <c r="G348" i="20"/>
  <c r="G352" i="20"/>
  <c r="G360" i="20"/>
  <c r="G376" i="20"/>
  <c r="G392" i="20"/>
  <c r="G400" i="20"/>
  <c r="G393" i="20"/>
  <c r="G409" i="20"/>
  <c r="G429" i="20"/>
  <c r="G453" i="20"/>
  <c r="G481" i="20"/>
  <c r="G489" i="20"/>
  <c r="G497" i="20"/>
  <c r="G505" i="20"/>
  <c r="G513" i="20"/>
  <c r="G34" i="20"/>
  <c r="G42" i="20"/>
  <c r="I42" i="20" s="1"/>
  <c r="G46" i="20"/>
  <c r="G50" i="20"/>
  <c r="G54" i="20"/>
  <c r="G62" i="20"/>
  <c r="G66" i="20"/>
  <c r="G102" i="20"/>
  <c r="G106" i="20"/>
  <c r="N20" i="20"/>
  <c r="G126" i="20"/>
  <c r="G130" i="20"/>
  <c r="I130" i="20" s="1"/>
  <c r="G142" i="20"/>
  <c r="G150" i="20"/>
  <c r="G178" i="20"/>
  <c r="I178" i="20" s="1"/>
  <c r="G182" i="20"/>
  <c r="G194" i="20"/>
  <c r="G202" i="20"/>
  <c r="G210" i="20"/>
  <c r="G238" i="20"/>
  <c r="I238" i="20" s="1"/>
  <c r="G246" i="20"/>
  <c r="G254" i="20"/>
  <c r="G262" i="20"/>
  <c r="I262" i="20" s="1"/>
  <c r="G270" i="20"/>
  <c r="I270" i="20" s="1"/>
  <c r="G274" i="20"/>
  <c r="G286" i="20"/>
  <c r="G290" i="20"/>
  <c r="G294" i="20"/>
  <c r="G298" i="20"/>
  <c r="G326" i="20"/>
  <c r="G330" i="20"/>
  <c r="G338" i="20"/>
  <c r="G350" i="20"/>
  <c r="G354" i="20"/>
  <c r="I354" i="20" s="1"/>
  <c r="G358" i="20"/>
  <c r="G362" i="20"/>
  <c r="G370" i="20"/>
  <c r="G378" i="20"/>
  <c r="G382" i="20"/>
  <c r="I382" i="20" s="1"/>
  <c r="G402" i="20"/>
  <c r="I402" i="20" s="1"/>
  <c r="G406" i="20"/>
  <c r="G410" i="20"/>
  <c r="G205" i="20"/>
  <c r="I205" i="20" s="1"/>
  <c r="G193" i="20"/>
  <c r="G224" i="20"/>
  <c r="H181" i="19"/>
  <c r="I181" i="19" s="1"/>
  <c r="H84" i="19"/>
  <c r="I84" i="19" s="1"/>
  <c r="H217" i="19"/>
  <c r="I217" i="19" s="1"/>
  <c r="H505" i="20"/>
  <c r="G442" i="20"/>
  <c r="H474" i="20"/>
  <c r="E587" i="13"/>
  <c r="G437" i="20"/>
  <c r="H244" i="19"/>
  <c r="I244" i="19" s="1"/>
  <c r="H152" i="19"/>
  <c r="H290" i="19"/>
  <c r="I290" i="19" s="1"/>
  <c r="G380" i="20"/>
  <c r="G300" i="20"/>
  <c r="I300" i="20" s="1"/>
  <c r="G216" i="20"/>
  <c r="G36" i="20"/>
  <c r="I36" i="20" s="1"/>
  <c r="G229" i="20"/>
  <c r="I229" i="20" s="1"/>
  <c r="H392" i="20"/>
  <c r="E579" i="13"/>
  <c r="E595" i="13"/>
  <c r="E604" i="13"/>
  <c r="E605" i="13"/>
  <c r="E619" i="13"/>
  <c r="G190" i="19"/>
  <c r="I190" i="19" s="1"/>
  <c r="H241" i="20"/>
  <c r="H269" i="20"/>
  <c r="G356" i="20"/>
  <c r="G320" i="20"/>
  <c r="G240" i="20"/>
  <c r="G196" i="20"/>
  <c r="G116" i="20"/>
  <c r="I116" i="20" s="1"/>
  <c r="H414" i="19"/>
  <c r="I414" i="19" s="1"/>
  <c r="H316" i="20"/>
  <c r="G93" i="19"/>
  <c r="I93" i="19" s="1"/>
  <c r="H343" i="19"/>
  <c r="I343" i="19" s="1"/>
  <c r="G76" i="20"/>
  <c r="I76" i="20" s="1"/>
  <c r="G88" i="20"/>
  <c r="G41" i="19"/>
  <c r="I41" i="19" s="1"/>
  <c r="H352" i="20"/>
  <c r="H244" i="20"/>
  <c r="I244" i="20" s="1"/>
  <c r="G18" i="20"/>
  <c r="G183" i="20"/>
  <c r="I183" i="20" s="1"/>
  <c r="G247" i="20"/>
  <c r="I247" i="20" s="1"/>
  <c r="G275" i="20"/>
  <c r="G323" i="20"/>
  <c r="G335" i="20"/>
  <c r="G435" i="20"/>
  <c r="G487" i="20"/>
  <c r="I487" i="20" s="1"/>
  <c r="G503" i="20"/>
  <c r="E25" i="13"/>
  <c r="E33" i="13"/>
  <c r="E40" i="13"/>
  <c r="E50" i="13"/>
  <c r="E60" i="13"/>
  <c r="E68" i="13"/>
  <c r="E76" i="13"/>
  <c r="E84" i="13"/>
  <c r="E88" i="13"/>
  <c r="E96" i="13"/>
  <c r="E108" i="13"/>
  <c r="E116" i="13"/>
  <c r="E122" i="13"/>
  <c r="E130" i="13"/>
  <c r="E138" i="13"/>
  <c r="E146" i="13"/>
  <c r="E154" i="13"/>
  <c r="E163" i="13"/>
  <c r="E171" i="13"/>
  <c r="E179" i="13"/>
  <c r="E188" i="13"/>
  <c r="E196" i="13"/>
  <c r="E204" i="13"/>
  <c r="E212" i="13"/>
  <c r="E221" i="13"/>
  <c r="E230" i="13"/>
  <c r="E239" i="13"/>
  <c r="E247" i="13"/>
  <c r="E255" i="13"/>
  <c r="E263" i="13"/>
  <c r="E271" i="13"/>
  <c r="E279" i="13"/>
  <c r="E288" i="13"/>
  <c r="E296" i="13"/>
  <c r="E304" i="13"/>
  <c r="E305" i="13"/>
  <c r="E313" i="13"/>
  <c r="E322" i="13"/>
  <c r="E331" i="13"/>
  <c r="E338" i="13"/>
  <c r="E347" i="13"/>
  <c r="E355" i="13"/>
  <c r="E363" i="13"/>
  <c r="E372" i="13"/>
  <c r="E381" i="13"/>
  <c r="E390" i="13"/>
  <c r="E398" i="13"/>
  <c r="E406" i="13"/>
  <c r="E414" i="13"/>
  <c r="E422" i="13"/>
  <c r="E430" i="13"/>
  <c r="E438" i="13"/>
  <c r="E446" i="13"/>
  <c r="E462" i="13"/>
  <c r="E470" i="13"/>
  <c r="E478" i="13"/>
  <c r="E486" i="13"/>
  <c r="E496" i="13"/>
  <c r="E505" i="13"/>
  <c r="E513" i="13"/>
  <c r="E516" i="13"/>
  <c r="E525" i="13"/>
  <c r="E537" i="13"/>
  <c r="E546" i="13"/>
  <c r="E554" i="13"/>
  <c r="E562" i="13"/>
  <c r="E570" i="13"/>
  <c r="G508" i="20"/>
  <c r="I508" i="20" s="1"/>
  <c r="G265" i="19"/>
  <c r="I265" i="19" s="1"/>
  <c r="G409" i="19"/>
  <c r="I409" i="19" s="1"/>
  <c r="G177" i="19"/>
  <c r="I177" i="19" s="1"/>
  <c r="G217" i="20"/>
  <c r="I217" i="20" s="1"/>
  <c r="G140" i="20"/>
  <c r="G96" i="20"/>
  <c r="G56" i="20"/>
  <c r="I56" i="20" s="1"/>
  <c r="G156" i="20"/>
  <c r="H511" i="19"/>
  <c r="I511" i="19" s="1"/>
  <c r="G488" i="19"/>
  <c r="I488" i="19" s="1"/>
  <c r="H276" i="20"/>
  <c r="H200" i="20"/>
  <c r="H28" i="20"/>
  <c r="H236" i="20"/>
  <c r="C12" i="23"/>
  <c r="H434" i="19"/>
  <c r="H245" i="19"/>
  <c r="G245" i="19"/>
  <c r="H222" i="19"/>
  <c r="G222" i="19"/>
  <c r="G98" i="19"/>
  <c r="H98" i="19"/>
  <c r="H358" i="19"/>
  <c r="G358" i="19"/>
  <c r="H334" i="19"/>
  <c r="G334" i="19"/>
  <c r="G163" i="19"/>
  <c r="H163" i="19"/>
  <c r="G144" i="19"/>
  <c r="H144" i="19"/>
  <c r="G432" i="19"/>
  <c r="H432" i="19"/>
  <c r="H503" i="19"/>
  <c r="G503" i="19"/>
  <c r="G115" i="20"/>
  <c r="H115" i="20"/>
  <c r="G163" i="20"/>
  <c r="H163" i="20"/>
  <c r="H24" i="20"/>
  <c r="G24" i="20"/>
  <c r="H44" i="20"/>
  <c r="G44" i="20"/>
  <c r="H48" i="20"/>
  <c r="G48" i="20"/>
  <c r="H68" i="20"/>
  <c r="G68" i="20"/>
  <c r="H84" i="20"/>
  <c r="G84" i="20"/>
  <c r="G92" i="20"/>
  <c r="H92" i="20"/>
  <c r="H104" i="20"/>
  <c r="G104" i="20"/>
  <c r="H120" i="20"/>
  <c r="G120" i="20"/>
  <c r="H128" i="20"/>
  <c r="G128" i="20"/>
  <c r="H148" i="20"/>
  <c r="G148" i="20"/>
  <c r="H168" i="20"/>
  <c r="G168" i="20"/>
  <c r="H177" i="20"/>
  <c r="G177" i="20"/>
  <c r="H285" i="20"/>
  <c r="G285" i="20"/>
  <c r="G333" i="20"/>
  <c r="H333" i="20"/>
  <c r="G184" i="20"/>
  <c r="H184" i="20"/>
  <c r="H188" i="20"/>
  <c r="G188" i="20"/>
  <c r="H204" i="20"/>
  <c r="G204" i="20"/>
  <c r="G220" i="20"/>
  <c r="H220" i="20"/>
  <c r="H248" i="20"/>
  <c r="G248" i="20"/>
  <c r="H256" i="20"/>
  <c r="G256" i="20"/>
  <c r="G260" i="20"/>
  <c r="H260" i="20"/>
  <c r="H292" i="20"/>
  <c r="G292" i="20"/>
  <c r="H304" i="20"/>
  <c r="G304" i="20"/>
  <c r="H312" i="20"/>
  <c r="G312" i="20"/>
  <c r="H332" i="20"/>
  <c r="G332" i="20"/>
  <c r="H368" i="20"/>
  <c r="G368" i="20"/>
  <c r="H388" i="20"/>
  <c r="G388" i="20"/>
  <c r="H408" i="20"/>
  <c r="G408" i="20"/>
  <c r="H475" i="20"/>
  <c r="G475" i="20"/>
  <c r="G418" i="20"/>
  <c r="V55" i="8"/>
  <c r="H510" i="20"/>
  <c r="H398" i="20"/>
  <c r="H394" i="20"/>
  <c r="H390" i="20"/>
  <c r="H386" i="20"/>
  <c r="I386" i="20" s="1"/>
  <c r="H374" i="20"/>
  <c r="H366" i="20"/>
  <c r="H346" i="20"/>
  <c r="H322" i="20"/>
  <c r="H310" i="20"/>
  <c r="H306" i="20"/>
  <c r="H242" i="20"/>
  <c r="H226" i="20"/>
  <c r="H190" i="20"/>
  <c r="H170" i="20"/>
  <c r="H166" i="20"/>
  <c r="H158" i="20"/>
  <c r="H154" i="20"/>
  <c r="H146" i="20"/>
  <c r="I146" i="20" s="1"/>
  <c r="H138" i="20"/>
  <c r="H134" i="20"/>
  <c r="H122" i="20"/>
  <c r="H118" i="20"/>
  <c r="H90" i="20"/>
  <c r="H78" i="20"/>
  <c r="H74" i="20"/>
  <c r="H38" i="20"/>
  <c r="H22" i="20"/>
  <c r="G470" i="20"/>
  <c r="G482" i="20"/>
  <c r="G490" i="19"/>
  <c r="H441" i="19"/>
  <c r="G441" i="19"/>
  <c r="I441" i="19" s="1"/>
  <c r="G380" i="19"/>
  <c r="H380" i="19"/>
  <c r="G310" i="19"/>
  <c r="H310" i="19"/>
  <c r="H371" i="19"/>
  <c r="G371" i="19"/>
  <c r="H259" i="19"/>
  <c r="G259" i="19"/>
  <c r="I259" i="19" s="1"/>
  <c r="H216" i="19"/>
  <c r="G216" i="19"/>
  <c r="H24" i="19"/>
  <c r="G24" i="19"/>
  <c r="G400" i="19"/>
  <c r="H400" i="19"/>
  <c r="G373" i="19"/>
  <c r="H373" i="19"/>
  <c r="H223" i="19"/>
  <c r="G223" i="19"/>
  <c r="G83" i="19"/>
  <c r="H83" i="19"/>
  <c r="I83" i="19" s="1"/>
  <c r="G62" i="19"/>
  <c r="H62" i="19"/>
  <c r="G420" i="19"/>
  <c r="H420" i="19"/>
  <c r="G499" i="20"/>
  <c r="H499" i="20"/>
  <c r="G127" i="20"/>
  <c r="H127" i="20"/>
  <c r="G155" i="20"/>
  <c r="H155" i="20"/>
  <c r="H32" i="20"/>
  <c r="G32" i="20"/>
  <c r="H40" i="20"/>
  <c r="G40" i="20"/>
  <c r="H52" i="20"/>
  <c r="G52" i="20"/>
  <c r="H64" i="20"/>
  <c r="G64" i="20"/>
  <c r="H72" i="20"/>
  <c r="G72" i="20"/>
  <c r="I72" i="20" s="1"/>
  <c r="H80" i="20"/>
  <c r="G80" i="20"/>
  <c r="I80" i="20" s="1"/>
  <c r="H100" i="20"/>
  <c r="G100" i="20"/>
  <c r="H108" i="20"/>
  <c r="G108" i="20"/>
  <c r="H112" i="20"/>
  <c r="G112" i="20"/>
  <c r="H132" i="20"/>
  <c r="G132" i="20"/>
  <c r="I132" i="20" s="1"/>
  <c r="H136" i="20"/>
  <c r="G136" i="20"/>
  <c r="H144" i="20"/>
  <c r="G144" i="20"/>
  <c r="H152" i="20"/>
  <c r="G152" i="20"/>
  <c r="H164" i="20"/>
  <c r="G164" i="20"/>
  <c r="H309" i="20"/>
  <c r="G309" i="20"/>
  <c r="H349" i="20"/>
  <c r="G349" i="20"/>
  <c r="I349" i="20" s="1"/>
  <c r="H172" i="20"/>
  <c r="G172" i="20"/>
  <c r="H180" i="20"/>
  <c r="G180" i="20"/>
  <c r="H212" i="20"/>
  <c r="G212" i="20"/>
  <c r="H228" i="20"/>
  <c r="G228" i="20"/>
  <c r="H264" i="20"/>
  <c r="G264" i="20"/>
  <c r="H272" i="20"/>
  <c r="G272" i="20"/>
  <c r="H280" i="20"/>
  <c r="G280" i="20"/>
  <c r="H288" i="20"/>
  <c r="G288" i="20"/>
  <c r="H296" i="20"/>
  <c r="G296" i="20"/>
  <c r="H328" i="20"/>
  <c r="G328" i="20"/>
  <c r="I328" i="20" s="1"/>
  <c r="H336" i="20"/>
  <c r="G336" i="20"/>
  <c r="H344" i="20"/>
  <c r="G344" i="20"/>
  <c r="H364" i="20"/>
  <c r="G364" i="20"/>
  <c r="H372" i="20"/>
  <c r="G372" i="20"/>
  <c r="H384" i="20"/>
  <c r="G384" i="20"/>
  <c r="H396" i="20"/>
  <c r="G396" i="20"/>
  <c r="H404" i="20"/>
  <c r="G404" i="20"/>
  <c r="H412" i="20"/>
  <c r="G412" i="20"/>
  <c r="G422" i="20"/>
  <c r="G430" i="20"/>
  <c r="G450" i="20"/>
  <c r="G466" i="20"/>
  <c r="G498" i="20"/>
  <c r="G43" i="20"/>
  <c r="G355" i="20"/>
  <c r="G363" i="20"/>
  <c r="I363" i="20" s="1"/>
  <c r="G379" i="20"/>
  <c r="G403" i="20"/>
  <c r="G455" i="20"/>
  <c r="H188" i="19"/>
  <c r="G188" i="19"/>
  <c r="G232" i="19"/>
  <c r="I232" i="19" s="1"/>
  <c r="H232" i="19"/>
  <c r="G21" i="19"/>
  <c r="H21" i="19"/>
  <c r="H33" i="19"/>
  <c r="G33" i="19"/>
  <c r="H109" i="19"/>
  <c r="G109" i="19"/>
  <c r="G213" i="19"/>
  <c r="I213" i="19" s="1"/>
  <c r="H213" i="19"/>
  <c r="H269" i="19"/>
  <c r="G269" i="19"/>
  <c r="G281" i="19"/>
  <c r="H281" i="19"/>
  <c r="H337" i="19"/>
  <c r="G337" i="19"/>
  <c r="H365" i="19"/>
  <c r="I365" i="19" s="1"/>
  <c r="G365" i="19"/>
  <c r="G393" i="19"/>
  <c r="H393" i="19"/>
  <c r="G252" i="19"/>
  <c r="H252" i="19"/>
  <c r="G396" i="19"/>
  <c r="H396" i="19"/>
  <c r="G445" i="19"/>
  <c r="H445" i="19"/>
  <c r="G477" i="19"/>
  <c r="H477" i="19"/>
  <c r="H422" i="19"/>
  <c r="G422" i="19"/>
  <c r="H430" i="19"/>
  <c r="I430" i="19" s="1"/>
  <c r="G430" i="19"/>
  <c r="H466" i="19"/>
  <c r="G466" i="19"/>
  <c r="G494" i="19"/>
  <c r="H494" i="19"/>
  <c r="G506" i="19"/>
  <c r="H506" i="19"/>
  <c r="G514" i="19"/>
  <c r="H514" i="19"/>
  <c r="H54" i="19"/>
  <c r="I54" i="19" s="1"/>
  <c r="H102" i="19"/>
  <c r="G102" i="19"/>
  <c r="H110" i="19"/>
  <c r="G110" i="19"/>
  <c r="H134" i="19"/>
  <c r="G134" i="19"/>
  <c r="G174" i="19"/>
  <c r="H174" i="19"/>
  <c r="G16" i="19"/>
  <c r="H16" i="19"/>
  <c r="I16" i="19" s="1"/>
  <c r="G31" i="19"/>
  <c r="H31" i="19"/>
  <c r="G75" i="19"/>
  <c r="H75" i="19"/>
  <c r="G103" i="19"/>
  <c r="H103" i="19"/>
  <c r="G191" i="19"/>
  <c r="H191" i="19"/>
  <c r="H207" i="19"/>
  <c r="G207" i="19"/>
  <c r="G235" i="19"/>
  <c r="H235" i="19"/>
  <c r="G250" i="19"/>
  <c r="H250" i="19"/>
  <c r="G258" i="19"/>
  <c r="H258" i="19"/>
  <c r="I258" i="19" s="1"/>
  <c r="G270" i="19"/>
  <c r="H270" i="19"/>
  <c r="G150" i="19"/>
  <c r="H150" i="19"/>
  <c r="H204" i="19"/>
  <c r="G204" i="19"/>
  <c r="D244" i="5"/>
  <c r="I244" i="5" s="1"/>
  <c r="G20" i="20"/>
  <c r="H506" i="20"/>
  <c r="H486" i="20"/>
  <c r="H462" i="20"/>
  <c r="H446" i="20"/>
  <c r="H434" i="20"/>
  <c r="H426" i="20"/>
  <c r="I426" i="20" s="1"/>
  <c r="H418" i="20"/>
  <c r="I418" i="20" s="1"/>
  <c r="H400" i="20"/>
  <c r="H376" i="20"/>
  <c r="I376" i="20" s="1"/>
  <c r="H360" i="20"/>
  <c r="H348" i="20"/>
  <c r="H340" i="20"/>
  <c r="I340" i="20" s="1"/>
  <c r="H324" i="20"/>
  <c r="H308" i="20"/>
  <c r="I308" i="20" s="1"/>
  <c r="H284" i="20"/>
  <c r="I284" i="20" s="1"/>
  <c r="H268" i="20"/>
  <c r="I268" i="20" s="1"/>
  <c r="H252" i="20"/>
  <c r="H232" i="20"/>
  <c r="H208" i="20"/>
  <c r="H192" i="20"/>
  <c r="H176" i="20"/>
  <c r="I176" i="20" s="1"/>
  <c r="H124" i="20"/>
  <c r="O20" i="20"/>
  <c r="H60" i="20"/>
  <c r="D16" i="24"/>
  <c r="E16" i="24"/>
  <c r="V53" i="8"/>
  <c r="H18" i="20"/>
  <c r="H26" i="20"/>
  <c r="H30" i="20"/>
  <c r="H34" i="20"/>
  <c r="H46" i="20"/>
  <c r="H50" i="20"/>
  <c r="H54" i="20"/>
  <c r="I54" i="20" s="1"/>
  <c r="H58" i="20"/>
  <c r="I58" i="20" s="1"/>
  <c r="H62" i="20"/>
  <c r="H66" i="20"/>
  <c r="I66" i="20" s="1"/>
  <c r="H82" i="20"/>
  <c r="H98" i="20"/>
  <c r="H102" i="20"/>
  <c r="I102" i="20" s="1"/>
  <c r="H106" i="20"/>
  <c r="I106" i="20" s="1"/>
  <c r="H114" i="20"/>
  <c r="H126" i="20"/>
  <c r="H142" i="20"/>
  <c r="I142" i="20" s="1"/>
  <c r="H150" i="20"/>
  <c r="H174" i="20"/>
  <c r="H198" i="20"/>
  <c r="H206" i="20"/>
  <c r="H214" i="20"/>
  <c r="I214" i="20" s="1"/>
  <c r="H234" i="20"/>
  <c r="H250" i="20"/>
  <c r="H258" i="20"/>
  <c r="H266" i="20"/>
  <c r="H282" i="20"/>
  <c r="H286" i="20"/>
  <c r="H294" i="20"/>
  <c r="H302" i="20"/>
  <c r="I302" i="20" s="1"/>
  <c r="H314" i="20"/>
  <c r="H318" i="20"/>
  <c r="H334" i="20"/>
  <c r="H350" i="20"/>
  <c r="I350" i="20" s="1"/>
  <c r="H358" i="20"/>
  <c r="H370" i="20"/>
  <c r="H406" i="20"/>
  <c r="H416" i="20"/>
  <c r="I416" i="20" s="1"/>
  <c r="H420" i="20"/>
  <c r="H424" i="20"/>
  <c r="H428" i="20"/>
  <c r="H432" i="20"/>
  <c r="I432" i="20" s="1"/>
  <c r="H436" i="20"/>
  <c r="H440" i="20"/>
  <c r="H444" i="20"/>
  <c r="I444" i="20" s="1"/>
  <c r="H448" i="20"/>
  <c r="H452" i="20"/>
  <c r="H456" i="20"/>
  <c r="H460" i="20"/>
  <c r="H464" i="20"/>
  <c r="H468" i="20"/>
  <c r="I468" i="20" s="1"/>
  <c r="H472" i="20"/>
  <c r="I472" i="20" s="1"/>
  <c r="H476" i="20"/>
  <c r="H480" i="20"/>
  <c r="H484" i="20"/>
  <c r="H488" i="20"/>
  <c r="I488" i="20" s="1"/>
  <c r="H492" i="20"/>
  <c r="I492" i="20" s="1"/>
  <c r="H496" i="20"/>
  <c r="I496" i="20" s="1"/>
  <c r="H500" i="20"/>
  <c r="H504" i="20"/>
  <c r="I504" i="20" s="1"/>
  <c r="H512" i="20"/>
  <c r="I512" i="20" s="1"/>
  <c r="E22" i="13"/>
  <c r="E23" i="13"/>
  <c r="E24" i="13"/>
  <c r="E26" i="13"/>
  <c r="E27" i="13"/>
  <c r="E29" i="13"/>
  <c r="E30" i="13"/>
  <c r="E31" i="13"/>
  <c r="E32" i="13"/>
  <c r="E34" i="13"/>
  <c r="E35" i="13"/>
  <c r="E36" i="13"/>
  <c r="E38" i="13"/>
  <c r="E39" i="13"/>
  <c r="E41" i="13"/>
  <c r="E42" i="13"/>
  <c r="E43" i="13"/>
  <c r="E44" i="13"/>
  <c r="E45" i="13"/>
  <c r="E47" i="13"/>
  <c r="E48" i="13"/>
  <c r="E49" i="13"/>
  <c r="E51" i="13"/>
  <c r="E52" i="13"/>
  <c r="E53" i="13"/>
  <c r="E55" i="13"/>
  <c r="E56" i="13"/>
  <c r="E57" i="13"/>
  <c r="E58" i="13"/>
  <c r="E59" i="13"/>
  <c r="E61" i="13"/>
  <c r="E62" i="13"/>
  <c r="E63" i="13"/>
  <c r="E65" i="13"/>
  <c r="E66" i="13"/>
  <c r="E67" i="13"/>
  <c r="E69" i="13"/>
  <c r="E70" i="13"/>
  <c r="E71" i="13"/>
  <c r="E73" i="13"/>
  <c r="E74" i="13"/>
  <c r="E75" i="13"/>
  <c r="E77" i="13"/>
  <c r="E78" i="13"/>
  <c r="E79" i="13"/>
  <c r="E81" i="13"/>
  <c r="E82" i="13"/>
  <c r="E83" i="13"/>
  <c r="E85" i="13"/>
  <c r="E86" i="13"/>
  <c r="E87" i="13"/>
  <c r="E89" i="13"/>
  <c r="E90" i="13"/>
  <c r="E91" i="13"/>
  <c r="E93" i="13"/>
  <c r="E94" i="13"/>
  <c r="E95" i="13"/>
  <c r="E97" i="13"/>
  <c r="E98" i="13"/>
  <c r="E99" i="13"/>
  <c r="E101" i="13"/>
  <c r="E102" i="13"/>
  <c r="E103" i="13"/>
  <c r="E105" i="13"/>
  <c r="E106" i="13"/>
  <c r="E107" i="13"/>
  <c r="E109" i="13"/>
  <c r="E110" i="13"/>
  <c r="E111" i="13"/>
  <c r="E113" i="13"/>
  <c r="E114" i="13"/>
  <c r="E115" i="13"/>
  <c r="E117" i="13"/>
  <c r="E118" i="13"/>
  <c r="E119" i="13"/>
  <c r="E120" i="13"/>
  <c r="E123" i="13"/>
  <c r="E124" i="13"/>
  <c r="E125" i="13"/>
  <c r="E127" i="13"/>
  <c r="E128" i="13"/>
  <c r="E129" i="13"/>
  <c r="E131" i="13"/>
  <c r="E132" i="13"/>
  <c r="E133" i="13"/>
  <c r="E135" i="13"/>
  <c r="E136" i="13"/>
  <c r="E137" i="13"/>
  <c r="E139" i="13"/>
  <c r="E140" i="13"/>
  <c r="E141" i="13"/>
  <c r="E143" i="13"/>
  <c r="E144" i="13"/>
  <c r="E145" i="13"/>
  <c r="E147" i="13"/>
  <c r="E148" i="13"/>
  <c r="E149" i="13"/>
  <c r="E150" i="13"/>
  <c r="E152" i="13"/>
  <c r="E153" i="13"/>
  <c r="E155" i="13"/>
  <c r="E156" i="13"/>
  <c r="E157" i="13"/>
  <c r="E158" i="13"/>
  <c r="E160" i="13"/>
  <c r="E161" i="13"/>
  <c r="E162" i="13"/>
  <c r="E164" i="13"/>
  <c r="E165" i="13"/>
  <c r="E166" i="13"/>
  <c r="E168" i="13"/>
  <c r="E169" i="13"/>
  <c r="E170" i="13"/>
  <c r="E172" i="13"/>
  <c r="E173" i="13"/>
  <c r="E174" i="13"/>
  <c r="E176" i="13"/>
  <c r="E177" i="13"/>
  <c r="E178" i="13"/>
  <c r="E180" i="13"/>
  <c r="E181" i="13"/>
  <c r="E182" i="13"/>
  <c r="E184" i="13"/>
  <c r="E185" i="13"/>
  <c r="E186" i="13"/>
  <c r="E187" i="13"/>
  <c r="E189" i="13"/>
  <c r="E190" i="13"/>
  <c r="E191" i="13"/>
  <c r="E193" i="13"/>
  <c r="E194" i="13"/>
  <c r="E195" i="13"/>
  <c r="E197" i="13"/>
  <c r="E198" i="13"/>
  <c r="E199" i="13"/>
  <c r="E201" i="13"/>
  <c r="E202" i="13"/>
  <c r="E203" i="13"/>
  <c r="E205" i="13"/>
  <c r="E206" i="13"/>
  <c r="E207" i="13"/>
  <c r="E209" i="13"/>
  <c r="E210" i="13"/>
  <c r="E211" i="13"/>
  <c r="E213" i="13"/>
  <c r="E214" i="13"/>
  <c r="E215" i="13"/>
  <c r="E216" i="13"/>
  <c r="E218" i="13"/>
  <c r="E219" i="13"/>
  <c r="E220" i="13"/>
  <c r="E222" i="13"/>
  <c r="E223" i="13"/>
  <c r="E224" i="13"/>
  <c r="E225" i="13"/>
  <c r="E227" i="13"/>
  <c r="E228" i="13"/>
  <c r="E229" i="13"/>
  <c r="E231" i="13"/>
  <c r="E232" i="13"/>
  <c r="E233" i="13"/>
  <c r="E235" i="13"/>
  <c r="E236" i="13"/>
  <c r="E237" i="13"/>
  <c r="E238" i="13"/>
  <c r="E240" i="13"/>
  <c r="E241" i="13"/>
  <c r="E242" i="13"/>
  <c r="E244" i="13"/>
  <c r="E245" i="13"/>
  <c r="E246" i="13"/>
  <c r="E248" i="13"/>
  <c r="E249" i="13"/>
  <c r="E250" i="13"/>
  <c r="E252" i="13"/>
  <c r="E253" i="13"/>
  <c r="E254" i="13"/>
  <c r="E256" i="13"/>
  <c r="E257" i="13"/>
  <c r="E258" i="13"/>
  <c r="E260" i="13"/>
  <c r="E261" i="13"/>
  <c r="E262" i="13"/>
  <c r="E264" i="13"/>
  <c r="E265" i="13"/>
  <c r="E266" i="13"/>
  <c r="E268" i="13"/>
  <c r="E269" i="13"/>
  <c r="E270" i="13"/>
  <c r="E272" i="13"/>
  <c r="E273" i="13"/>
  <c r="E274" i="13"/>
  <c r="E276" i="13"/>
  <c r="E277" i="13"/>
  <c r="E278" i="13"/>
  <c r="E280" i="13"/>
  <c r="E281" i="13"/>
  <c r="E282" i="13"/>
  <c r="E284" i="13"/>
  <c r="E285" i="13"/>
  <c r="E287" i="13"/>
  <c r="E289" i="13"/>
  <c r="E290" i="13"/>
  <c r="E291" i="13"/>
  <c r="E293" i="13"/>
  <c r="E294" i="13"/>
  <c r="E295" i="13"/>
  <c r="E297" i="13"/>
  <c r="E298" i="13"/>
  <c r="E299" i="13"/>
  <c r="E301" i="13"/>
  <c r="E302" i="13"/>
  <c r="E303" i="13"/>
  <c r="E306" i="13"/>
  <c r="E307" i="13"/>
  <c r="E308" i="13"/>
  <c r="E309" i="13"/>
  <c r="E310" i="13"/>
  <c r="E312" i="13"/>
  <c r="E314" i="13"/>
  <c r="E315" i="13"/>
  <c r="E316" i="13"/>
  <c r="E317" i="13"/>
  <c r="E319" i="13"/>
  <c r="E320" i="13"/>
  <c r="E321" i="13"/>
  <c r="E323" i="13"/>
  <c r="E324" i="13"/>
  <c r="E325" i="13"/>
  <c r="E326" i="13"/>
  <c r="E328" i="13"/>
  <c r="E329" i="13"/>
  <c r="E330" i="13"/>
  <c r="E332" i="13"/>
  <c r="E333" i="13"/>
  <c r="E334" i="13"/>
  <c r="E336" i="13"/>
  <c r="E337" i="13"/>
  <c r="E339" i="13"/>
  <c r="E340" i="13"/>
  <c r="E341" i="13"/>
  <c r="E342" i="13"/>
  <c r="E344" i="13"/>
  <c r="E345" i="13"/>
  <c r="E346" i="13"/>
  <c r="E348" i="13"/>
  <c r="E349" i="13"/>
  <c r="E350" i="13"/>
  <c r="E352" i="13"/>
  <c r="E353" i="13"/>
  <c r="E354" i="13"/>
  <c r="E356" i="13"/>
  <c r="E357" i="13"/>
  <c r="E358" i="13"/>
  <c r="E360" i="13"/>
  <c r="E361" i="13"/>
  <c r="E362" i="13"/>
  <c r="E364" i="13"/>
  <c r="E365" i="13"/>
  <c r="E366" i="13"/>
  <c r="E368" i="13"/>
  <c r="E369" i="13"/>
  <c r="E370" i="13"/>
  <c r="E371" i="13"/>
  <c r="E373" i="13"/>
  <c r="E374" i="13"/>
  <c r="E375" i="13"/>
  <c r="E377" i="13"/>
  <c r="E378" i="13"/>
  <c r="E379" i="13"/>
  <c r="E380" i="13"/>
  <c r="E382" i="13"/>
  <c r="E383" i="13"/>
  <c r="E384" i="13"/>
  <c r="E386" i="13"/>
  <c r="E387" i="13"/>
  <c r="E388" i="13"/>
  <c r="E391" i="13"/>
  <c r="E392" i="13"/>
  <c r="E393" i="13"/>
  <c r="E395" i="13"/>
  <c r="E396" i="13"/>
  <c r="E397" i="13"/>
  <c r="E399" i="13"/>
  <c r="E400" i="13"/>
  <c r="E401" i="13"/>
  <c r="E403" i="13"/>
  <c r="E404" i="13"/>
  <c r="E405" i="13"/>
  <c r="E407" i="13"/>
  <c r="E408" i="13"/>
  <c r="E409" i="13"/>
  <c r="E411" i="13"/>
  <c r="E412" i="13"/>
  <c r="E413" i="13"/>
  <c r="E415" i="13"/>
  <c r="E416" i="13"/>
  <c r="E417" i="13"/>
  <c r="E419" i="13"/>
  <c r="E420" i="13"/>
  <c r="E421" i="13"/>
  <c r="E423" i="13"/>
  <c r="E424" i="13"/>
  <c r="E425" i="13"/>
  <c r="E427" i="13"/>
  <c r="E428" i="13"/>
  <c r="E429" i="13"/>
  <c r="E431" i="13"/>
  <c r="E432" i="13"/>
  <c r="E433" i="13"/>
  <c r="E435" i="13"/>
  <c r="E436" i="13"/>
  <c r="E437" i="13"/>
  <c r="E439" i="13"/>
  <c r="E440" i="13"/>
  <c r="E441" i="13"/>
  <c r="E443" i="13"/>
  <c r="E444" i="13"/>
  <c r="E445" i="13"/>
  <c r="E447" i="13"/>
  <c r="E448" i="13"/>
  <c r="E449" i="13"/>
  <c r="E451" i="13"/>
  <c r="E452" i="13"/>
  <c r="E453" i="13"/>
  <c r="E454" i="13"/>
  <c r="E455" i="13"/>
  <c r="E456" i="13"/>
  <c r="E457" i="13"/>
  <c r="E459" i="13"/>
  <c r="E460" i="13"/>
  <c r="E461" i="13"/>
  <c r="E463" i="13"/>
  <c r="E464" i="13"/>
  <c r="E465" i="13"/>
  <c r="E467" i="13"/>
  <c r="E468" i="13"/>
  <c r="E469" i="13"/>
  <c r="E471" i="13"/>
  <c r="E472" i="13"/>
  <c r="E473" i="13"/>
  <c r="E475" i="13"/>
  <c r="E476" i="13"/>
  <c r="E477" i="13"/>
  <c r="E479" i="13"/>
  <c r="E480" i="13"/>
  <c r="E481" i="13"/>
  <c r="E483" i="13"/>
  <c r="E484" i="13"/>
  <c r="E485" i="13"/>
  <c r="E487" i="13"/>
  <c r="E488" i="13"/>
  <c r="E489" i="13"/>
  <c r="E490" i="13"/>
  <c r="E491" i="13"/>
  <c r="E493" i="13"/>
  <c r="E494" i="13"/>
  <c r="E495" i="13"/>
  <c r="E497" i="13"/>
  <c r="E498" i="13"/>
  <c r="E499" i="13"/>
  <c r="E501" i="13"/>
  <c r="E502" i="13"/>
  <c r="E503" i="13"/>
  <c r="E504" i="13"/>
  <c r="E506" i="13"/>
  <c r="E507" i="13"/>
  <c r="E509" i="13"/>
  <c r="E510" i="13"/>
  <c r="E511" i="13"/>
  <c r="E512" i="13"/>
  <c r="E514" i="13"/>
  <c r="E515" i="13"/>
  <c r="E517" i="13"/>
  <c r="E518" i="13"/>
  <c r="E519" i="13"/>
  <c r="E521" i="13"/>
  <c r="E522" i="13"/>
  <c r="E523" i="13"/>
  <c r="E524" i="13"/>
  <c r="E526" i="13"/>
  <c r="E527" i="13"/>
  <c r="E528" i="13"/>
  <c r="E529" i="13"/>
  <c r="E530" i="13"/>
  <c r="E532" i="13"/>
  <c r="E534" i="13"/>
  <c r="E535" i="13"/>
  <c r="E536" i="13"/>
  <c r="E538" i="13"/>
  <c r="E539" i="13"/>
  <c r="E540" i="13"/>
  <c r="E542" i="13"/>
  <c r="E543" i="13"/>
  <c r="E544" i="13"/>
  <c r="E545" i="13"/>
  <c r="E547" i="13"/>
  <c r="E548" i="13"/>
  <c r="E549" i="13"/>
  <c r="E551" i="13"/>
  <c r="E552" i="13"/>
  <c r="E553" i="13"/>
  <c r="E555" i="13"/>
  <c r="E556" i="13"/>
  <c r="E557" i="13"/>
  <c r="E559" i="13"/>
  <c r="E560" i="13"/>
  <c r="E561" i="13"/>
  <c r="E563" i="13"/>
  <c r="E564" i="13"/>
  <c r="E565" i="13"/>
  <c r="E567" i="13"/>
  <c r="E568" i="13"/>
  <c r="E569" i="13"/>
  <c r="E571" i="13"/>
  <c r="E572" i="13"/>
  <c r="E573" i="13"/>
  <c r="E576" i="13"/>
  <c r="E577" i="13"/>
  <c r="E578" i="13"/>
  <c r="E580" i="13"/>
  <c r="E581" i="13"/>
  <c r="E583" i="13"/>
  <c r="E584" i="13"/>
  <c r="E585" i="13"/>
  <c r="E586" i="13"/>
  <c r="E588" i="13"/>
  <c r="E589" i="13"/>
  <c r="E590" i="13"/>
  <c r="E592" i="13"/>
  <c r="E593" i="13"/>
  <c r="E594" i="13"/>
  <c r="E596" i="13"/>
  <c r="E597" i="13"/>
  <c r="E598" i="13"/>
  <c r="E599" i="13"/>
  <c r="E601" i="13"/>
  <c r="E602" i="13"/>
  <c r="E603" i="13"/>
  <c r="E606" i="13"/>
  <c r="E607" i="13"/>
  <c r="E608" i="13"/>
  <c r="E609" i="13"/>
  <c r="E611" i="13"/>
  <c r="E612" i="13"/>
  <c r="E613" i="13"/>
  <c r="E615" i="13"/>
  <c r="E616" i="13"/>
  <c r="E617" i="13"/>
  <c r="E618" i="13"/>
  <c r="E620" i="13"/>
  <c r="D12" i="23"/>
  <c r="G25" i="19"/>
  <c r="I25" i="19" s="1"/>
  <c r="G515" i="19"/>
  <c r="I515" i="19" s="1"/>
  <c r="G115" i="19"/>
  <c r="I115" i="19" s="1"/>
  <c r="G277" i="19"/>
  <c r="I277" i="19" s="1"/>
  <c r="H471" i="19"/>
  <c r="I471" i="19" s="1"/>
  <c r="G208" i="19"/>
  <c r="I208" i="19" s="1"/>
  <c r="G485" i="19"/>
  <c r="I485" i="19" s="1"/>
  <c r="G19" i="19"/>
  <c r="I19" i="19" s="1"/>
  <c r="G491" i="19"/>
  <c r="I491" i="19" s="1"/>
  <c r="L53" i="8"/>
  <c r="L54" i="8"/>
  <c r="G16" i="20"/>
  <c r="H515" i="20"/>
  <c r="H513" i="20"/>
  <c r="H509" i="20"/>
  <c r="H507" i="20"/>
  <c r="H503" i="20"/>
  <c r="H497" i="20"/>
  <c r="H495" i="20"/>
  <c r="H491" i="20"/>
  <c r="H483" i="20"/>
  <c r="H481" i="20"/>
  <c r="H479" i="20"/>
  <c r="H473" i="20"/>
  <c r="I473" i="20" s="1"/>
  <c r="H471" i="20"/>
  <c r="H467" i="20"/>
  <c r="H463" i="20"/>
  <c r="H461" i="20"/>
  <c r="H459" i="20"/>
  <c r="H457" i="20"/>
  <c r="I457" i="20" s="1"/>
  <c r="H455" i="20"/>
  <c r="H453" i="20"/>
  <c r="H449" i="20"/>
  <c r="H447" i="20"/>
  <c r="H445" i="20"/>
  <c r="H443" i="20"/>
  <c r="H441" i="20"/>
  <c r="H435" i="20"/>
  <c r="I435" i="20" s="1"/>
  <c r="H431" i="20"/>
  <c r="H429" i="20"/>
  <c r="H427" i="20"/>
  <c r="H423" i="20"/>
  <c r="H419" i="20"/>
  <c r="H417" i="20"/>
  <c r="H415" i="20"/>
  <c r="H411" i="20"/>
  <c r="H409" i="20"/>
  <c r="H403" i="20"/>
  <c r="H401" i="20"/>
  <c r="H399" i="20"/>
  <c r="H397" i="20"/>
  <c r="H395" i="20"/>
  <c r="H393" i="20"/>
  <c r="H387" i="20"/>
  <c r="H383" i="20"/>
  <c r="H381" i="20"/>
  <c r="H379" i="20"/>
  <c r="H377" i="20"/>
  <c r="I377" i="20" s="1"/>
  <c r="H373" i="20"/>
  <c r="H371" i="20"/>
  <c r="H369" i="20"/>
  <c r="H367" i="20"/>
  <c r="H361" i="20"/>
  <c r="H359" i="20"/>
  <c r="H357" i="20"/>
  <c r="H355" i="20"/>
  <c r="H351" i="20"/>
  <c r="H347" i="20"/>
  <c r="H345" i="20"/>
  <c r="H343" i="20"/>
  <c r="H341" i="20"/>
  <c r="H337" i="20"/>
  <c r="H335" i="20"/>
  <c r="H331" i="20"/>
  <c r="H329" i="20"/>
  <c r="H327" i="20"/>
  <c r="I327" i="20" s="1"/>
  <c r="H325" i="20"/>
  <c r="H323" i="20"/>
  <c r="I323" i="20" s="1"/>
  <c r="H319" i="20"/>
  <c r="H317" i="20"/>
  <c r="H315" i="20"/>
  <c r="H311" i="20"/>
  <c r="H305" i="20"/>
  <c r="H303" i="20"/>
  <c r="H301" i="20"/>
  <c r="H299" i="20"/>
  <c r="H297" i="20"/>
  <c r="H293" i="20"/>
  <c r="I293" i="20" s="1"/>
  <c r="H291" i="20"/>
  <c r="H289" i="20"/>
  <c r="H287" i="20"/>
  <c r="H281" i="20"/>
  <c r="I281" i="20" s="1"/>
  <c r="H279" i="20"/>
  <c r="H277" i="20"/>
  <c r="H275" i="20"/>
  <c r="H273" i="20"/>
  <c r="I273" i="20" s="1"/>
  <c r="H271" i="20"/>
  <c r="H267" i="20"/>
  <c r="H265" i="20"/>
  <c r="H263" i="20"/>
  <c r="H261" i="20"/>
  <c r="H257" i="20"/>
  <c r="I257" i="20" s="1"/>
  <c r="H251" i="20"/>
  <c r="H249" i="20"/>
  <c r="I249" i="20" s="1"/>
  <c r="H245" i="20"/>
  <c r="H243" i="20"/>
  <c r="H239" i="20"/>
  <c r="H237" i="20"/>
  <c r="H233" i="20"/>
  <c r="H231" i="20"/>
  <c r="H227" i="20"/>
  <c r="H225" i="20"/>
  <c r="H223" i="20"/>
  <c r="H221" i="20"/>
  <c r="I221" i="20" s="1"/>
  <c r="H219" i="20"/>
  <c r="H213" i="20"/>
  <c r="H211" i="20"/>
  <c r="H209" i="20"/>
  <c r="I209" i="20" s="1"/>
  <c r="H207" i="20"/>
  <c r="H203" i="20"/>
  <c r="H201" i="20"/>
  <c r="H197" i="20"/>
  <c r="H191" i="20"/>
  <c r="H189" i="20"/>
  <c r="H187" i="20"/>
  <c r="H185" i="20"/>
  <c r="I185" i="20" s="1"/>
  <c r="H181" i="20"/>
  <c r="H179" i="20"/>
  <c r="H171" i="20"/>
  <c r="I171" i="20" s="1"/>
  <c r="H167" i="20"/>
  <c r="H165" i="20"/>
  <c r="H161" i="20"/>
  <c r="H159" i="20"/>
  <c r="H157" i="20"/>
  <c r="H153" i="20"/>
  <c r="I153" i="20" s="1"/>
  <c r="H151" i="20"/>
  <c r="H149" i="20"/>
  <c r="I149" i="20" s="1"/>
  <c r="H147" i="20"/>
  <c r="H145" i="20"/>
  <c r="H143" i="20"/>
  <c r="H139" i="20"/>
  <c r="I139" i="20" s="1"/>
  <c r="H135" i="20"/>
  <c r="H133" i="20"/>
  <c r="H131" i="20"/>
  <c r="H125" i="20"/>
  <c r="I125" i="20" s="1"/>
  <c r="H123" i="20"/>
  <c r="H121" i="20"/>
  <c r="I121" i="20" s="1"/>
  <c r="H119" i="20"/>
  <c r="H117" i="20"/>
  <c r="I117" i="20" s="1"/>
  <c r="H113" i="20"/>
  <c r="H111" i="20"/>
  <c r="H107" i="20"/>
  <c r="H99" i="20"/>
  <c r="H97" i="20"/>
  <c r="H95" i="20"/>
  <c r="H87" i="20"/>
  <c r="H85" i="20"/>
  <c r="H83" i="20"/>
  <c r="H81" i="20"/>
  <c r="H79" i="20"/>
  <c r="H77" i="20"/>
  <c r="H71" i="20"/>
  <c r="H69" i="20"/>
  <c r="H67" i="20"/>
  <c r="H65" i="20"/>
  <c r="H63" i="20"/>
  <c r="H55" i="20"/>
  <c r="H53" i="20"/>
  <c r="I53" i="20" s="1"/>
  <c r="H47" i="20"/>
  <c r="H45" i="20"/>
  <c r="H43" i="20"/>
  <c r="H41" i="20"/>
  <c r="H39" i="20"/>
  <c r="H35" i="20"/>
  <c r="H33" i="20"/>
  <c r="H31" i="20"/>
  <c r="H27" i="20"/>
  <c r="H21" i="20"/>
  <c r="H19" i="20"/>
  <c r="H17" i="20"/>
  <c r="G499" i="19"/>
  <c r="H499" i="19"/>
  <c r="D23" i="5"/>
  <c r="I23" i="5" s="1"/>
  <c r="D39" i="9"/>
  <c r="G39" i="9" s="1"/>
  <c r="C34" i="9"/>
  <c r="L34" i="9"/>
  <c r="E27" i="16"/>
  <c r="H511" i="20"/>
  <c r="C15" i="23"/>
  <c r="E15" i="23"/>
  <c r="D18" i="24"/>
  <c r="E18" i="24"/>
  <c r="C27" i="16"/>
  <c r="I27" i="16" s="1"/>
  <c r="C18" i="24"/>
  <c r="C29" i="16"/>
  <c r="H29" i="16" s="1"/>
  <c r="H170" i="19"/>
  <c r="G170" i="19"/>
  <c r="H504" i="19"/>
  <c r="G504" i="19"/>
  <c r="H51" i="20"/>
  <c r="H103" i="20"/>
  <c r="H173" i="20"/>
  <c r="H253" i="20"/>
  <c r="H313" i="20"/>
  <c r="I313" i="20" s="1"/>
  <c r="H321" i="20"/>
  <c r="H489" i="20"/>
  <c r="I489" i="20" s="1"/>
  <c r="G414" i="20"/>
  <c r="G426" i="20"/>
  <c r="G434" i="20"/>
  <c r="G438" i="20"/>
  <c r="G446" i="20"/>
  <c r="G458" i="20"/>
  <c r="G478" i="20"/>
  <c r="G486" i="20"/>
  <c r="G490" i="20"/>
  <c r="G502" i="20"/>
  <c r="G514" i="20"/>
  <c r="G55" i="20"/>
  <c r="G107" i="20"/>
  <c r="G159" i="20"/>
  <c r="G359" i="20"/>
  <c r="G367" i="20"/>
  <c r="I367" i="20" s="1"/>
  <c r="G387" i="20"/>
  <c r="G423" i="20"/>
  <c r="I423" i="20" s="1"/>
  <c r="G443" i="20"/>
  <c r="G447" i="20"/>
  <c r="I447" i="20" s="1"/>
  <c r="G467" i="20"/>
  <c r="G507" i="20"/>
  <c r="I507" i="20" s="1"/>
  <c r="G148" i="19"/>
  <c r="H148" i="19"/>
  <c r="G117" i="19"/>
  <c r="H117" i="19"/>
  <c r="G189" i="19"/>
  <c r="H189" i="19"/>
  <c r="H301" i="19"/>
  <c r="G301" i="19"/>
  <c r="H405" i="19"/>
  <c r="G405" i="19"/>
  <c r="H280" i="19"/>
  <c r="G280" i="19"/>
  <c r="G457" i="19"/>
  <c r="H457" i="19"/>
  <c r="G458" i="19"/>
  <c r="H458" i="19"/>
  <c r="H118" i="19"/>
  <c r="G118" i="19"/>
  <c r="H194" i="19"/>
  <c r="G194" i="19"/>
  <c r="G202" i="19"/>
  <c r="H202" i="19"/>
  <c r="H230" i="19"/>
  <c r="G230" i="19"/>
  <c r="G127" i="19"/>
  <c r="H127" i="19"/>
  <c r="G171" i="19"/>
  <c r="H171" i="19"/>
  <c r="H179" i="19"/>
  <c r="G179" i="19"/>
  <c r="G275" i="19"/>
  <c r="H275" i="19"/>
  <c r="G283" i="19"/>
  <c r="H283" i="19"/>
  <c r="H331" i="19"/>
  <c r="G331" i="19"/>
  <c r="H375" i="19"/>
  <c r="G375" i="19"/>
  <c r="G427" i="19"/>
  <c r="H427" i="19"/>
  <c r="H463" i="19"/>
  <c r="G463" i="19"/>
  <c r="D136" i="5"/>
  <c r="I136" i="5" s="1"/>
  <c r="H501" i="20"/>
  <c r="H493" i="20"/>
  <c r="H485" i="20"/>
  <c r="H477" i="20"/>
  <c r="G471" i="20"/>
  <c r="G459" i="20"/>
  <c r="G451" i="20"/>
  <c r="G439" i="20"/>
  <c r="H433" i="20"/>
  <c r="H425" i="20"/>
  <c r="H413" i="20"/>
  <c r="G391" i="20"/>
  <c r="H29" i="20"/>
  <c r="H89" i="20"/>
  <c r="H93" i="20"/>
  <c r="H105" i="20"/>
  <c r="I105" i="20" s="1"/>
  <c r="H109" i="20"/>
  <c r="I109" i="20" s="1"/>
  <c r="H129" i="20"/>
  <c r="H169" i="20"/>
  <c r="I169" i="20" s="1"/>
  <c r="G70" i="20"/>
  <c r="G74" i="20"/>
  <c r="G86" i="20"/>
  <c r="I86" i="20" s="1"/>
  <c r="G94" i="20"/>
  <c r="I94" i="20" s="1"/>
  <c r="G110" i="20"/>
  <c r="G162" i="20"/>
  <c r="G175" i="20"/>
  <c r="G179" i="20"/>
  <c r="I179" i="20" s="1"/>
  <c r="G187" i="20"/>
  <c r="G191" i="20"/>
  <c r="G195" i="20"/>
  <c r="G199" i="20"/>
  <c r="I199" i="20" s="1"/>
  <c r="G207" i="20"/>
  <c r="I207" i="20" s="1"/>
  <c r="G211" i="20"/>
  <c r="G215" i="20"/>
  <c r="G219" i="20"/>
  <c r="G223" i="20"/>
  <c r="G227" i="20"/>
  <c r="G231" i="20"/>
  <c r="G239" i="20"/>
  <c r="G243" i="20"/>
  <c r="G251" i="20"/>
  <c r="G255" i="20"/>
  <c r="G259" i="20"/>
  <c r="G263" i="20"/>
  <c r="G267" i="20"/>
  <c r="I267" i="20" s="1"/>
  <c r="G271" i="20"/>
  <c r="G279" i="20"/>
  <c r="G283" i="20"/>
  <c r="G287" i="20"/>
  <c r="G291" i="20"/>
  <c r="G295" i="20"/>
  <c r="I295" i="20" s="1"/>
  <c r="G299" i="20"/>
  <c r="G303" i="20"/>
  <c r="I303" i="20" s="1"/>
  <c r="G307" i="20"/>
  <c r="G311" i="20"/>
  <c r="I311" i="20" s="1"/>
  <c r="G315" i="20"/>
  <c r="G331" i="20"/>
  <c r="I331" i="20" s="1"/>
  <c r="G339" i="20"/>
  <c r="G347" i="20"/>
  <c r="I347" i="20" s="1"/>
  <c r="G230" i="20"/>
  <c r="G278" i="20"/>
  <c r="I278" i="20" s="1"/>
  <c r="G342" i="20"/>
  <c r="G407" i="20"/>
  <c r="I407" i="20" s="1"/>
  <c r="G427" i="20"/>
  <c r="G479" i="20"/>
  <c r="H498" i="19"/>
  <c r="I498" i="19" s="1"/>
  <c r="H210" i="19"/>
  <c r="I210" i="19" s="1"/>
  <c r="H61" i="20"/>
  <c r="G501" i="20"/>
  <c r="I501" i="20" s="1"/>
  <c r="G485" i="20"/>
  <c r="G477" i="20"/>
  <c r="G413" i="20"/>
  <c r="H391" i="20"/>
  <c r="H405" i="20"/>
  <c r="G226" i="19"/>
  <c r="I226" i="19" s="1"/>
  <c r="G200" i="19"/>
  <c r="I200" i="19" s="1"/>
  <c r="H58" i="19"/>
  <c r="I58" i="19" s="1"/>
  <c r="G99" i="19"/>
  <c r="I99" i="19" s="1"/>
  <c r="H461" i="19"/>
  <c r="I461" i="19" s="1"/>
  <c r="H500" i="19"/>
  <c r="I500" i="19" s="1"/>
  <c r="G114" i="20"/>
  <c r="G30" i="20"/>
  <c r="G48" i="19"/>
  <c r="I48" i="19" s="1"/>
  <c r="G449" i="19"/>
  <c r="I449" i="19" s="1"/>
  <c r="G361" i="19"/>
  <c r="I361" i="19" s="1"/>
  <c r="H195" i="20"/>
  <c r="G167" i="19"/>
  <c r="I167" i="19" s="1"/>
  <c r="G225" i="19"/>
  <c r="I225" i="19" s="1"/>
  <c r="G25" i="18"/>
  <c r="I25" i="18" s="1"/>
  <c r="G433" i="20"/>
  <c r="G425" i="20"/>
  <c r="G257" i="19"/>
  <c r="I257" i="19" s="1"/>
  <c r="G493" i="20"/>
  <c r="H183" i="19"/>
  <c r="I183" i="19" s="1"/>
  <c r="G55" i="19"/>
  <c r="I55" i="19" s="1"/>
  <c r="G192" i="19"/>
  <c r="I192" i="19" s="1"/>
  <c r="G428" i="19"/>
  <c r="I428" i="19" s="1"/>
  <c r="H495" i="19"/>
  <c r="I495" i="19" s="1"/>
  <c r="G195" i="19"/>
  <c r="I195" i="19" s="1"/>
  <c r="G130" i="19"/>
  <c r="I130" i="19" s="1"/>
  <c r="H17" i="19"/>
  <c r="I17" i="19" s="1"/>
  <c r="G82" i="20"/>
  <c r="H154" i="19"/>
  <c r="G156" i="19"/>
  <c r="I156" i="19" s="1"/>
  <c r="G306" i="19"/>
  <c r="I306" i="19" s="1"/>
  <c r="G433" i="19"/>
  <c r="I433" i="19" s="1"/>
  <c r="G26" i="20"/>
  <c r="I26" i="20" s="1"/>
  <c r="G266" i="19"/>
  <c r="I266" i="19" s="1"/>
  <c r="G346" i="19"/>
  <c r="I346" i="19" s="1"/>
  <c r="G473" i="19"/>
  <c r="I473" i="19" s="1"/>
  <c r="G465" i="19"/>
  <c r="I465" i="19" s="1"/>
  <c r="G440" i="19"/>
  <c r="I440" i="19" s="1"/>
  <c r="G482" i="19"/>
  <c r="I482" i="19" s="1"/>
  <c r="H91" i="19"/>
  <c r="I91" i="19" s="1"/>
  <c r="G298" i="19"/>
  <c r="I298" i="19" s="1"/>
  <c r="H125" i="19"/>
  <c r="I125" i="19" s="1"/>
  <c r="G362" i="19"/>
  <c r="I362" i="19" s="1"/>
  <c r="H424" i="19"/>
  <c r="I424" i="19" s="1"/>
  <c r="H416" i="19"/>
  <c r="I416" i="19" s="1"/>
  <c r="H335" i="19"/>
  <c r="I335" i="19" s="1"/>
  <c r="H70" i="19"/>
  <c r="I70" i="19" s="1"/>
  <c r="H219" i="19"/>
  <c r="I219" i="19" s="1"/>
  <c r="G348" i="19"/>
  <c r="I348" i="19" s="1"/>
  <c r="G454" i="20"/>
  <c r="G462" i="20"/>
  <c r="I462" i="20" s="1"/>
  <c r="G95" i="20"/>
  <c r="I95" i="20" s="1"/>
  <c r="H175" i="19"/>
  <c r="G175" i="19"/>
  <c r="H187" i="19"/>
  <c r="G187" i="19"/>
  <c r="H255" i="19"/>
  <c r="G255" i="19"/>
  <c r="G287" i="19"/>
  <c r="H287" i="19"/>
  <c r="H350" i="19"/>
  <c r="G350" i="19"/>
  <c r="G382" i="19"/>
  <c r="H382" i="19"/>
  <c r="G23" i="20"/>
  <c r="I23" i="20" s="1"/>
  <c r="G27" i="20"/>
  <c r="I27" i="20" s="1"/>
  <c r="G31" i="20"/>
  <c r="I31" i="20" s="1"/>
  <c r="G35" i="20"/>
  <c r="G39" i="20"/>
  <c r="G47" i="20"/>
  <c r="I47" i="20" s="1"/>
  <c r="G59" i="20"/>
  <c r="G63" i="20"/>
  <c r="G67" i="20"/>
  <c r="I67" i="20" s="1"/>
  <c r="G71" i="20"/>
  <c r="G75" i="20"/>
  <c r="I75" i="20" s="1"/>
  <c r="G79" i="20"/>
  <c r="G83" i="20"/>
  <c r="I83" i="20" s="1"/>
  <c r="G87" i="20"/>
  <c r="G91" i="20"/>
  <c r="G51" i="20"/>
  <c r="G459" i="19"/>
  <c r="I459" i="19" s="1"/>
  <c r="G463" i="20"/>
  <c r="G375" i="20"/>
  <c r="G383" i="20"/>
  <c r="G399" i="20"/>
  <c r="G419" i="20"/>
  <c r="G470" i="19"/>
  <c r="I470" i="19" s="1"/>
  <c r="G69" i="20"/>
  <c r="G101" i="20"/>
  <c r="I101" i="20" s="1"/>
  <c r="G361" i="20"/>
  <c r="F150" i="5"/>
  <c r="D110" i="5"/>
  <c r="D455" i="5"/>
  <c r="D188" i="5"/>
  <c r="D281" i="5"/>
  <c r="D571" i="5"/>
  <c r="D114" i="5"/>
  <c r="D82" i="5"/>
  <c r="D218" i="5"/>
  <c r="D300" i="5"/>
  <c r="D138" i="5"/>
  <c r="D261" i="5"/>
  <c r="D377" i="5"/>
  <c r="D566" i="5"/>
  <c r="D574" i="5"/>
  <c r="D582" i="5"/>
  <c r="D452" i="5"/>
  <c r="D464" i="5"/>
  <c r="D587" i="5"/>
  <c r="D38" i="5"/>
  <c r="D160" i="5"/>
  <c r="D182" i="5"/>
  <c r="D186" i="5"/>
  <c r="D262" i="5"/>
  <c r="D20" i="5"/>
  <c r="D373" i="5"/>
  <c r="D563" i="5"/>
  <c r="D579" i="5"/>
  <c r="D499" i="5"/>
  <c r="D233" i="5"/>
  <c r="D42" i="5"/>
  <c r="D346" i="5"/>
  <c r="D376" i="5"/>
  <c r="D134" i="5"/>
  <c r="D194" i="5"/>
  <c r="D210" i="5"/>
  <c r="D224" i="5"/>
  <c r="D113" i="5"/>
  <c r="D259" i="5"/>
  <c r="D185" i="5"/>
  <c r="D94" i="5"/>
  <c r="D297" i="5"/>
  <c r="D76" i="5"/>
  <c r="D116" i="5"/>
  <c r="D290" i="5"/>
  <c r="D34" i="5"/>
  <c r="D60" i="5"/>
  <c r="D236" i="5"/>
  <c r="D101" i="5"/>
  <c r="D303" i="5"/>
  <c r="D250" i="5"/>
  <c r="D321" i="5"/>
  <c r="D460" i="5"/>
  <c r="D559" i="5"/>
  <c r="D567" i="5"/>
  <c r="D575" i="5"/>
  <c r="D583" i="5"/>
  <c r="D162" i="5"/>
  <c r="D36" i="5"/>
  <c r="D66" i="5"/>
  <c r="D258" i="5"/>
  <c r="D286" i="5"/>
  <c r="D308" i="5"/>
  <c r="D269" i="5"/>
  <c r="D274" i="5"/>
  <c r="D152" i="5"/>
  <c r="D75" i="5"/>
  <c r="D125" i="5"/>
  <c r="D257" i="5"/>
  <c r="D299" i="5"/>
  <c r="D277" i="5"/>
  <c r="D295" i="5"/>
  <c r="D531" i="5"/>
  <c r="D403" i="5"/>
  <c r="D553" i="5"/>
  <c r="D139" i="5"/>
  <c r="D429" i="5"/>
  <c r="D515" i="5"/>
  <c r="D524" i="5"/>
  <c r="D97" i="5"/>
  <c r="D84" i="5"/>
  <c r="D437" i="5"/>
  <c r="D491" i="5"/>
  <c r="D539" i="5"/>
  <c r="D508" i="5"/>
  <c r="D351" i="5"/>
  <c r="D25" i="5"/>
  <c r="D39" i="5"/>
  <c r="D207" i="5"/>
  <c r="D271" i="5"/>
  <c r="D307" i="5"/>
  <c r="D72" i="5"/>
  <c r="D150" i="5"/>
  <c r="D176" i="5"/>
  <c r="D242" i="5"/>
  <c r="D122" i="5"/>
  <c r="D288" i="5"/>
  <c r="D306" i="5"/>
  <c r="D310" i="5"/>
  <c r="D221" i="5"/>
  <c r="D108" i="5"/>
  <c r="D302" i="5"/>
  <c r="D47" i="5"/>
  <c r="D59" i="5"/>
  <c r="D87" i="5"/>
  <c r="D147" i="5"/>
  <c r="D211" i="5"/>
  <c r="D293" i="5"/>
  <c r="D315" i="5"/>
  <c r="D337" i="5"/>
  <c r="D411" i="5"/>
  <c r="D404" i="5"/>
  <c r="D408" i="5"/>
  <c r="D463" i="5"/>
  <c r="D168" i="5"/>
  <c r="D225" i="5"/>
  <c r="D267" i="5"/>
  <c r="D253" i="5"/>
  <c r="D44" i="5"/>
  <c r="D30" i="5"/>
  <c r="D336" i="5"/>
  <c r="D329" i="5"/>
  <c r="D345" i="5"/>
  <c r="D407" i="5"/>
  <c r="D396" i="5"/>
  <c r="D400" i="5"/>
  <c r="D412" i="5"/>
  <c r="D459" i="5"/>
  <c r="D556" i="5"/>
  <c r="D560" i="5"/>
  <c r="D564" i="5"/>
  <c r="D572" i="5"/>
  <c r="D580" i="5"/>
  <c r="D584" i="5"/>
  <c r="D588" i="5"/>
  <c r="D454" i="5"/>
  <c r="D462" i="5"/>
  <c r="D552" i="5"/>
  <c r="D557" i="5"/>
  <c r="D561" i="5"/>
  <c r="D565" i="5"/>
  <c r="D569" i="5"/>
  <c r="D573" i="5"/>
  <c r="D577" i="5"/>
  <c r="D581" i="5"/>
  <c r="D585" i="5"/>
  <c r="D344" i="5"/>
  <c r="D52" i="5"/>
  <c r="D56" i="5"/>
  <c r="D64" i="5"/>
  <c r="D80" i="5"/>
  <c r="D86" i="5"/>
  <c r="D102" i="5"/>
  <c r="D120" i="5"/>
  <c r="D130" i="5"/>
  <c r="D156" i="5"/>
  <c r="D180" i="5"/>
  <c r="D232" i="5"/>
  <c r="D238" i="5"/>
  <c r="D270" i="5"/>
  <c r="D314" i="5"/>
  <c r="D141" i="5"/>
  <c r="D229" i="5"/>
  <c r="D106" i="5"/>
  <c r="D298" i="5"/>
  <c r="D117" i="5"/>
  <c r="D123" i="5"/>
  <c r="D127" i="5"/>
  <c r="D137" i="5"/>
  <c r="D175" i="5"/>
  <c r="D191" i="5"/>
  <c r="D215" i="5"/>
  <c r="D237" i="5"/>
  <c r="D263" i="5"/>
  <c r="D279" i="5"/>
  <c r="D311" i="5"/>
  <c r="D245" i="5"/>
  <c r="D241" i="5"/>
  <c r="D146" i="5"/>
  <c r="D226" i="5"/>
  <c r="D328" i="5"/>
  <c r="D325" i="5"/>
  <c r="D333" i="5"/>
  <c r="D341" i="5"/>
  <c r="D379" i="5"/>
  <c r="D387" i="5"/>
  <c r="D391" i="5"/>
  <c r="D394" i="5"/>
  <c r="D397" i="5"/>
  <c r="D401" i="5"/>
  <c r="D405" i="5"/>
  <c r="D409" i="5"/>
  <c r="D386" i="5"/>
  <c r="D402" i="5"/>
  <c r="D410" i="5"/>
  <c r="D453" i="5"/>
  <c r="D461" i="5"/>
  <c r="D465" i="5"/>
  <c r="D469" i="5"/>
  <c r="D555" i="5"/>
  <c r="D124" i="5"/>
  <c r="D40" i="5"/>
  <c r="D104" i="5"/>
  <c r="D170" i="5"/>
  <c r="D198" i="5"/>
  <c r="D222" i="5"/>
  <c r="D240" i="5"/>
  <c r="D272" i="5"/>
  <c r="D282" i="5"/>
  <c r="D205" i="5"/>
  <c r="D62" i="5"/>
  <c r="D109" i="5"/>
  <c r="D199" i="5"/>
  <c r="D157" i="5"/>
  <c r="D323" i="5"/>
  <c r="D331" i="5"/>
  <c r="D339" i="5"/>
  <c r="D417" i="5"/>
  <c r="D433" i="5"/>
  <c r="D471" i="5"/>
  <c r="D487" i="5"/>
  <c r="D503" i="5"/>
  <c r="D519" i="5"/>
  <c r="D535" i="5"/>
  <c r="D551" i="5"/>
  <c r="D500" i="5"/>
  <c r="D350" i="5"/>
  <c r="D363" i="5"/>
  <c r="D389" i="5"/>
  <c r="G290" i="5"/>
  <c r="H290" i="5" s="1"/>
  <c r="G315" i="5"/>
  <c r="H315" i="5" s="1"/>
  <c r="G566" i="5"/>
  <c r="H566" i="5" s="1"/>
  <c r="G564" i="5"/>
  <c r="H564" i="5" s="1"/>
  <c r="G138" i="5"/>
  <c r="H138" i="5" s="1"/>
  <c r="G152" i="5"/>
  <c r="H152" i="5" s="1"/>
  <c r="G236" i="5"/>
  <c r="H236" i="5" s="1"/>
  <c r="G468" i="5"/>
  <c r="H468" i="5" s="1"/>
  <c r="G44" i="5"/>
  <c r="H44" i="5" s="1"/>
  <c r="G82" i="5"/>
  <c r="H82" i="5" s="1"/>
  <c r="G108" i="5"/>
  <c r="H108" i="5" s="1"/>
  <c r="G120" i="5"/>
  <c r="H120" i="5" s="1"/>
  <c r="G216" i="5"/>
  <c r="H216" i="5" s="1"/>
  <c r="G226" i="5"/>
  <c r="H226" i="5" s="1"/>
  <c r="G250" i="5"/>
  <c r="H250" i="5" s="1"/>
  <c r="G376" i="5"/>
  <c r="H376" i="5" s="1"/>
  <c r="G400" i="5"/>
  <c r="H400" i="5" s="1"/>
  <c r="G402" i="5"/>
  <c r="H402" i="5" s="1"/>
  <c r="G404" i="5"/>
  <c r="H404" i="5" s="1"/>
  <c r="G452" i="5"/>
  <c r="H452" i="5" s="1"/>
  <c r="G454" i="5"/>
  <c r="H454" i="5" s="1"/>
  <c r="G552" i="5"/>
  <c r="H552" i="5" s="1"/>
  <c r="G580" i="5"/>
  <c r="H580" i="5" s="1"/>
  <c r="G582" i="5"/>
  <c r="H582" i="5" s="1"/>
  <c r="G584" i="5"/>
  <c r="H584" i="5" s="1"/>
  <c r="G373" i="5"/>
  <c r="H373" i="5" s="1"/>
  <c r="G375" i="5"/>
  <c r="H375" i="5" s="1"/>
  <c r="G377" i="5"/>
  <c r="H377" i="5" s="1"/>
  <c r="G395" i="5"/>
  <c r="H395" i="5" s="1"/>
  <c r="G397" i="5"/>
  <c r="H397" i="5" s="1"/>
  <c r="G399" i="5"/>
  <c r="H399" i="5" s="1"/>
  <c r="G401" i="5"/>
  <c r="H401" i="5" s="1"/>
  <c r="G403" i="5"/>
  <c r="H403" i="5" s="1"/>
  <c r="G405" i="5"/>
  <c r="H405" i="5" s="1"/>
  <c r="G407" i="5"/>
  <c r="H407" i="5" s="1"/>
  <c r="G409" i="5"/>
  <c r="H409" i="5" s="1"/>
  <c r="G411" i="5"/>
  <c r="H411" i="5" s="1"/>
  <c r="G559" i="5"/>
  <c r="H559" i="5" s="1"/>
  <c r="G561" i="5"/>
  <c r="H561" i="5" s="1"/>
  <c r="G563" i="5"/>
  <c r="H563" i="5" s="1"/>
  <c r="G565" i="5"/>
  <c r="H565" i="5" s="1"/>
  <c r="G567" i="5"/>
  <c r="H567" i="5" s="1"/>
  <c r="G569" i="5"/>
  <c r="H569" i="5" s="1"/>
  <c r="G571" i="5"/>
  <c r="H571" i="5" s="1"/>
  <c r="G573" i="5"/>
  <c r="H573" i="5" s="1"/>
  <c r="G575" i="5"/>
  <c r="H575" i="5" s="1"/>
  <c r="G577" i="5"/>
  <c r="H577" i="5" s="1"/>
  <c r="G579" i="5"/>
  <c r="H579" i="5" s="1"/>
  <c r="G581" i="5"/>
  <c r="H581" i="5" s="1"/>
  <c r="G583" i="5"/>
  <c r="H583" i="5" s="1"/>
  <c r="G585" i="5"/>
  <c r="H585" i="5" s="1"/>
  <c r="G587" i="5"/>
  <c r="H587" i="5" s="1"/>
  <c r="G32" i="5"/>
  <c r="H32" i="5" s="1"/>
  <c r="G36" i="5"/>
  <c r="H36" i="5" s="1"/>
  <c r="G40" i="5"/>
  <c r="H40" i="5" s="1"/>
  <c r="G46" i="5"/>
  <c r="H46" i="5" s="1"/>
  <c r="G54" i="5"/>
  <c r="H54" i="5" s="1"/>
  <c r="G62" i="5"/>
  <c r="H62" i="5" s="1"/>
  <c r="G66" i="5"/>
  <c r="H66" i="5" s="1"/>
  <c r="G78" i="5"/>
  <c r="H78" i="5" s="1"/>
  <c r="G84" i="5"/>
  <c r="H84" i="5" s="1"/>
  <c r="G92" i="5"/>
  <c r="H92" i="5" s="1"/>
  <c r="G96" i="5"/>
  <c r="H96" i="5" s="1"/>
  <c r="G100" i="5"/>
  <c r="H100" i="5" s="1"/>
  <c r="G104" i="5"/>
  <c r="H104" i="5" s="1"/>
  <c r="G110" i="5"/>
  <c r="H110" i="5" s="1"/>
  <c r="G114" i="5"/>
  <c r="H114" i="5" s="1"/>
  <c r="G122" i="5"/>
  <c r="H122" i="5" s="1"/>
  <c r="G130" i="5"/>
  <c r="H130" i="5" s="1"/>
  <c r="G134" i="5"/>
  <c r="H134" i="5" s="1"/>
  <c r="G148" i="5"/>
  <c r="H148" i="5" s="1"/>
  <c r="G162" i="5"/>
  <c r="H162" i="5" s="1"/>
  <c r="G166" i="5"/>
  <c r="H166" i="5" s="1"/>
  <c r="G170" i="5"/>
  <c r="H170" i="5" s="1"/>
  <c r="G174" i="5"/>
  <c r="H174" i="5" s="1"/>
  <c r="G178" i="5"/>
  <c r="H178" i="5" s="1"/>
  <c r="G184" i="5"/>
  <c r="H184" i="5" s="1"/>
  <c r="G188" i="5"/>
  <c r="H188" i="5" s="1"/>
  <c r="G192" i="5"/>
  <c r="H192" i="5" s="1"/>
  <c r="G212" i="5"/>
  <c r="H212" i="5" s="1"/>
  <c r="G218" i="5"/>
  <c r="H218" i="5" s="1"/>
  <c r="G222" i="5"/>
  <c r="H222" i="5" s="1"/>
  <c r="G232" i="5"/>
  <c r="H232" i="5" s="1"/>
  <c r="G238" i="5"/>
  <c r="H238" i="5" s="1"/>
  <c r="G242" i="5"/>
  <c r="H242" i="5" s="1"/>
  <c r="G252" i="5"/>
  <c r="H252" i="5" s="1"/>
  <c r="G268" i="5"/>
  <c r="H268" i="5" s="1"/>
  <c r="G272" i="5"/>
  <c r="H272" i="5" s="1"/>
  <c r="G278" i="5"/>
  <c r="H278" i="5" s="1"/>
  <c r="G282" i="5"/>
  <c r="H282" i="5" s="1"/>
  <c r="G286" i="5"/>
  <c r="H286" i="5" s="1"/>
  <c r="G300" i="5"/>
  <c r="H300" i="5" s="1"/>
  <c r="G304" i="5"/>
  <c r="H304" i="5" s="1"/>
  <c r="G308" i="5"/>
  <c r="H308" i="5" s="1"/>
  <c r="G320" i="5"/>
  <c r="H320" i="5" s="1"/>
  <c r="G324" i="5"/>
  <c r="H324" i="5" s="1"/>
  <c r="G328" i="5"/>
  <c r="H328" i="5" s="1"/>
  <c r="G332" i="5"/>
  <c r="H332" i="5" s="1"/>
  <c r="G336" i="5"/>
  <c r="H336" i="5" s="1"/>
  <c r="G340" i="5"/>
  <c r="H340" i="5" s="1"/>
  <c r="G350" i="5"/>
  <c r="H350" i="5" s="1"/>
  <c r="G354" i="5"/>
  <c r="H354" i="5" s="1"/>
  <c r="G27" i="5"/>
  <c r="H27" i="5" s="1"/>
  <c r="G39" i="5"/>
  <c r="H39" i="5" s="1"/>
  <c r="G47" i="5"/>
  <c r="H47" i="5" s="1"/>
  <c r="G59" i="5"/>
  <c r="H59" i="5" s="1"/>
  <c r="G63" i="5"/>
  <c r="H63" i="5" s="1"/>
  <c r="G75" i="5"/>
  <c r="H75" i="5" s="1"/>
  <c r="G87" i="5"/>
  <c r="H87" i="5" s="1"/>
  <c r="G103" i="5"/>
  <c r="H103" i="5" s="1"/>
  <c r="G123" i="5"/>
  <c r="H123" i="5" s="1"/>
  <c r="G127" i="5"/>
  <c r="H127" i="5" s="1"/>
  <c r="G139" i="5"/>
  <c r="H139" i="5" s="1"/>
  <c r="G147" i="5"/>
  <c r="H147" i="5" s="1"/>
  <c r="G155" i="5"/>
  <c r="H155" i="5" s="1"/>
  <c r="G175" i="5"/>
  <c r="H175" i="5" s="1"/>
  <c r="G187" i="5"/>
  <c r="H187" i="5" s="1"/>
  <c r="G191" i="5"/>
  <c r="H191" i="5" s="1"/>
  <c r="G199" i="5"/>
  <c r="H199" i="5" s="1"/>
  <c r="G207" i="5"/>
  <c r="H207" i="5" s="1"/>
  <c r="G211" i="5"/>
  <c r="H211" i="5" s="1"/>
  <c r="G215" i="5"/>
  <c r="H215" i="5" s="1"/>
  <c r="G231" i="5"/>
  <c r="H231" i="5" s="1"/>
  <c r="G235" i="5"/>
  <c r="H235" i="5" s="1"/>
  <c r="G259" i="5"/>
  <c r="H259" i="5" s="1"/>
  <c r="G263" i="5"/>
  <c r="H263" i="5" s="1"/>
  <c r="G267" i="5"/>
  <c r="H267" i="5" s="1"/>
  <c r="G271" i="5"/>
  <c r="H271" i="5" s="1"/>
  <c r="G279" i="5"/>
  <c r="H279" i="5" s="1"/>
  <c r="G287" i="5"/>
  <c r="H287" i="5" s="1"/>
  <c r="G291" i="5"/>
  <c r="H291" i="5" s="1"/>
  <c r="G295" i="5"/>
  <c r="H295" i="5" s="1"/>
  <c r="G299" i="5"/>
  <c r="H299" i="5" s="1"/>
  <c r="G303" i="5"/>
  <c r="H303" i="5" s="1"/>
  <c r="G307" i="5"/>
  <c r="H307" i="5" s="1"/>
  <c r="G311" i="5"/>
  <c r="H311" i="5" s="1"/>
  <c r="G317" i="5"/>
  <c r="H317" i="5" s="1"/>
  <c r="G321" i="5"/>
  <c r="H321" i="5" s="1"/>
  <c r="G325" i="5"/>
  <c r="H325" i="5" s="1"/>
  <c r="G329" i="5"/>
  <c r="H329" i="5" s="1"/>
  <c r="G333" i="5"/>
  <c r="H333" i="5" s="1"/>
  <c r="G337" i="5"/>
  <c r="H337" i="5" s="1"/>
  <c r="G341" i="5"/>
  <c r="H341" i="5" s="1"/>
  <c r="G345" i="5"/>
  <c r="H345" i="5" s="1"/>
  <c r="G349" i="5"/>
  <c r="H349" i="5" s="1"/>
  <c r="G360" i="5"/>
  <c r="H360" i="5" s="1"/>
  <c r="G378" i="5"/>
  <c r="H378" i="5" s="1"/>
  <c r="G380" i="5"/>
  <c r="H380" i="5" s="1"/>
  <c r="G382" i="5"/>
  <c r="H382" i="5" s="1"/>
  <c r="G390" i="5"/>
  <c r="H390" i="5" s="1"/>
  <c r="G394" i="5"/>
  <c r="H394" i="5" s="1"/>
  <c r="G418" i="5"/>
  <c r="H418" i="5" s="1"/>
  <c r="G420" i="5"/>
  <c r="H420" i="5" s="1"/>
  <c r="G422" i="5"/>
  <c r="H422" i="5" s="1"/>
  <c r="G432" i="5"/>
  <c r="H432" i="5" s="1"/>
  <c r="G434" i="5"/>
  <c r="H434" i="5" s="1"/>
  <c r="G436" i="5"/>
  <c r="H436" i="5" s="1"/>
  <c r="G438" i="5"/>
  <c r="H438" i="5" s="1"/>
  <c r="G470" i="5"/>
  <c r="H470" i="5" s="1"/>
  <c r="G472" i="5"/>
  <c r="H472" i="5" s="1"/>
  <c r="G474" i="5"/>
  <c r="H474" i="5" s="1"/>
  <c r="G484" i="5"/>
  <c r="H484" i="5" s="1"/>
  <c r="G486" i="5"/>
  <c r="H486" i="5" s="1"/>
  <c r="G488" i="5"/>
  <c r="H488" i="5" s="1"/>
  <c r="G490" i="5"/>
  <c r="H490" i="5" s="1"/>
  <c r="G500" i="5"/>
  <c r="H500" i="5" s="1"/>
  <c r="G502" i="5"/>
  <c r="H502" i="5" s="1"/>
  <c r="G504" i="5"/>
  <c r="H504" i="5" s="1"/>
  <c r="G506" i="5"/>
  <c r="H506" i="5" s="1"/>
  <c r="G516" i="5"/>
  <c r="H516" i="5" s="1"/>
  <c r="G518" i="5"/>
  <c r="H518" i="5" s="1"/>
  <c r="G520" i="5"/>
  <c r="H520" i="5" s="1"/>
  <c r="G522" i="5"/>
  <c r="H522" i="5" s="1"/>
  <c r="G532" i="5"/>
  <c r="H532" i="5" s="1"/>
  <c r="G534" i="5"/>
  <c r="H534" i="5" s="1"/>
  <c r="G536" i="5"/>
  <c r="H536" i="5" s="1"/>
  <c r="G538" i="5"/>
  <c r="H538" i="5" s="1"/>
  <c r="G548" i="5"/>
  <c r="H548" i="5" s="1"/>
  <c r="G550" i="5"/>
  <c r="H550" i="5" s="1"/>
  <c r="G353" i="5"/>
  <c r="H353" i="5" s="1"/>
  <c r="G357" i="5"/>
  <c r="H357" i="5" s="1"/>
  <c r="G361" i="5"/>
  <c r="H361" i="5" s="1"/>
  <c r="G365" i="5"/>
  <c r="H365" i="5" s="1"/>
  <c r="G369" i="5"/>
  <c r="H369" i="5" s="1"/>
  <c r="G379" i="5"/>
  <c r="H379" i="5" s="1"/>
  <c r="G383" i="5"/>
  <c r="H383" i="5" s="1"/>
  <c r="G387" i="5"/>
  <c r="H387" i="5" s="1"/>
  <c r="G391" i="5"/>
  <c r="H391" i="5" s="1"/>
  <c r="G413" i="5"/>
  <c r="H413" i="5" s="1"/>
  <c r="G415" i="5"/>
  <c r="H415" i="5" s="1"/>
  <c r="G417" i="5"/>
  <c r="H417" i="5" s="1"/>
  <c r="G419" i="5"/>
  <c r="H419" i="5" s="1"/>
  <c r="G421" i="5"/>
  <c r="H421" i="5" s="1"/>
  <c r="G423" i="5"/>
  <c r="H423" i="5" s="1"/>
  <c r="G425" i="5"/>
  <c r="H425" i="5" s="1"/>
  <c r="G427" i="5"/>
  <c r="H427" i="5" s="1"/>
  <c r="G429" i="5"/>
  <c r="H429" i="5" s="1"/>
  <c r="G431" i="5"/>
  <c r="H431" i="5" s="1"/>
  <c r="G433" i="5"/>
  <c r="H433" i="5" s="1"/>
  <c r="G435" i="5"/>
  <c r="H435" i="5" s="1"/>
  <c r="G437" i="5"/>
  <c r="H437" i="5" s="1"/>
  <c r="G439" i="5"/>
  <c r="H439" i="5" s="1"/>
  <c r="G441" i="5"/>
  <c r="H441" i="5" s="1"/>
  <c r="G443" i="5"/>
  <c r="H443" i="5" s="1"/>
  <c r="G445" i="5"/>
  <c r="H445" i="5" s="1"/>
  <c r="G30" i="5"/>
  <c r="H30" i="5" s="1"/>
  <c r="G34" i="5"/>
  <c r="H34" i="5" s="1"/>
  <c r="G38" i="5"/>
  <c r="H38" i="5" s="1"/>
  <c r="G42" i="5"/>
  <c r="H42" i="5" s="1"/>
  <c r="G52" i="5"/>
  <c r="H52" i="5" s="1"/>
  <c r="G56" i="5"/>
  <c r="H56" i="5" s="1"/>
  <c r="G60" i="5"/>
  <c r="H60" i="5" s="1"/>
  <c r="G64" i="5"/>
  <c r="H64" i="5" s="1"/>
  <c r="G72" i="5"/>
  <c r="H72" i="5" s="1"/>
  <c r="G76" i="5"/>
  <c r="H76" i="5" s="1"/>
  <c r="G80" i="5"/>
  <c r="H80" i="5" s="1"/>
  <c r="G86" i="5"/>
  <c r="H86" i="5" s="1"/>
  <c r="G94" i="5"/>
  <c r="H94" i="5" s="1"/>
  <c r="G102" i="5"/>
  <c r="H102" i="5" s="1"/>
  <c r="G106" i="5"/>
  <c r="H106" i="5" s="1"/>
  <c r="G116" i="5"/>
  <c r="H116" i="5" s="1"/>
  <c r="G124" i="5"/>
  <c r="H124" i="5" s="1"/>
  <c r="G128" i="5"/>
  <c r="H128" i="5" s="1"/>
  <c r="G146" i="5"/>
  <c r="H146" i="5" s="1"/>
  <c r="G150" i="5"/>
  <c r="H150" i="5" s="1"/>
  <c r="G156" i="5"/>
  <c r="H156" i="5" s="1"/>
  <c r="G160" i="5"/>
  <c r="H160" i="5" s="1"/>
  <c r="G168" i="5"/>
  <c r="H168" i="5" s="1"/>
  <c r="G176" i="5"/>
  <c r="H176" i="5" s="1"/>
  <c r="G180" i="5"/>
  <c r="H180" i="5" s="1"/>
  <c r="G182" i="5"/>
  <c r="H182" i="5" s="1"/>
  <c r="G186" i="5"/>
  <c r="H186" i="5" s="1"/>
  <c r="G194" i="5"/>
  <c r="H194" i="5" s="1"/>
  <c r="G198" i="5"/>
  <c r="H198" i="5" s="1"/>
  <c r="G202" i="5"/>
  <c r="H202" i="5" s="1"/>
  <c r="G210" i="5"/>
  <c r="H210" i="5" s="1"/>
  <c r="G224" i="5"/>
  <c r="H224" i="5" s="1"/>
  <c r="G230" i="5"/>
  <c r="H230" i="5" s="1"/>
  <c r="G240" i="5"/>
  <c r="H240" i="5" s="1"/>
  <c r="G258" i="5"/>
  <c r="H258" i="5" s="1"/>
  <c r="G262" i="5"/>
  <c r="H262" i="5" s="1"/>
  <c r="G270" i="5"/>
  <c r="H270" i="5" s="1"/>
  <c r="G274" i="5"/>
  <c r="H274" i="5" s="1"/>
  <c r="G288" i="5"/>
  <c r="H288" i="5" s="1"/>
  <c r="G298" i="5"/>
  <c r="H298" i="5" s="1"/>
  <c r="G302" i="5"/>
  <c r="H302" i="5" s="1"/>
  <c r="G306" i="5"/>
  <c r="H306" i="5" s="1"/>
  <c r="G310" i="5"/>
  <c r="H310" i="5" s="1"/>
  <c r="G314" i="5"/>
  <c r="H314" i="5" s="1"/>
  <c r="G322" i="5"/>
  <c r="H322" i="5" s="1"/>
  <c r="G326" i="5"/>
  <c r="H326" i="5" s="1"/>
  <c r="G330" i="5"/>
  <c r="H330" i="5" s="1"/>
  <c r="G334" i="5"/>
  <c r="H334" i="5" s="1"/>
  <c r="G338" i="5"/>
  <c r="H338" i="5" s="1"/>
  <c r="G342" i="5"/>
  <c r="H342" i="5" s="1"/>
  <c r="G344" i="5"/>
  <c r="H344" i="5" s="1"/>
  <c r="G346" i="5"/>
  <c r="H346" i="5" s="1"/>
  <c r="G348" i="5"/>
  <c r="H348" i="5" s="1"/>
  <c r="G352" i="5"/>
  <c r="H352" i="5" s="1"/>
  <c r="G356" i="5"/>
  <c r="H356" i="5" s="1"/>
  <c r="G25" i="5"/>
  <c r="H25" i="5" s="1"/>
  <c r="G85" i="5"/>
  <c r="H85" i="5" s="1"/>
  <c r="G97" i="5"/>
  <c r="H97" i="5" s="1"/>
  <c r="G101" i="5"/>
  <c r="H101" i="5" s="1"/>
  <c r="G109" i="5"/>
  <c r="H109" i="5" s="1"/>
  <c r="G113" i="5"/>
  <c r="H113" i="5" s="1"/>
  <c r="G117" i="5"/>
  <c r="H117" i="5" s="1"/>
  <c r="G125" i="5"/>
  <c r="H125" i="5" s="1"/>
  <c r="G133" i="5"/>
  <c r="H133" i="5" s="1"/>
  <c r="G137" i="5"/>
  <c r="H137" i="5" s="1"/>
  <c r="G141" i="5"/>
  <c r="H141" i="5" s="1"/>
  <c r="G157" i="5"/>
  <c r="H157" i="5" s="1"/>
  <c r="G173" i="5"/>
  <c r="H173" i="5" s="1"/>
  <c r="G185" i="5"/>
  <c r="H185" i="5" s="1"/>
  <c r="G205" i="5"/>
  <c r="H205" i="5" s="1"/>
  <c r="G213" i="5"/>
  <c r="H213" i="5" s="1"/>
  <c r="G221" i="5"/>
  <c r="H221" i="5" s="1"/>
  <c r="G225" i="5"/>
  <c r="H225" i="5" s="1"/>
  <c r="G229" i="5"/>
  <c r="H229" i="5" s="1"/>
  <c r="G233" i="5"/>
  <c r="H233" i="5" s="1"/>
  <c r="G237" i="5"/>
  <c r="H237" i="5" s="1"/>
  <c r="G241" i="5"/>
  <c r="H241" i="5" s="1"/>
  <c r="G245" i="5"/>
  <c r="H245" i="5" s="1"/>
  <c r="G253" i="5"/>
  <c r="H253" i="5" s="1"/>
  <c r="G257" i="5"/>
  <c r="H257" i="5" s="1"/>
  <c r="G261" i="5"/>
  <c r="H261" i="5" s="1"/>
  <c r="G265" i="5"/>
  <c r="H265" i="5" s="1"/>
  <c r="G269" i="5"/>
  <c r="H269" i="5" s="1"/>
  <c r="G277" i="5"/>
  <c r="H277" i="5" s="1"/>
  <c r="G281" i="5"/>
  <c r="H281" i="5" s="1"/>
  <c r="G293" i="5"/>
  <c r="H293" i="5" s="1"/>
  <c r="G297" i="5"/>
  <c r="H297" i="5" s="1"/>
  <c r="G309" i="5"/>
  <c r="H309" i="5" s="1"/>
  <c r="G319" i="5"/>
  <c r="H319" i="5" s="1"/>
  <c r="G323" i="5"/>
  <c r="H323" i="5" s="1"/>
  <c r="G327" i="5"/>
  <c r="H327" i="5" s="1"/>
  <c r="G331" i="5"/>
  <c r="H331" i="5" s="1"/>
  <c r="G335" i="5"/>
  <c r="H335" i="5" s="1"/>
  <c r="G339" i="5"/>
  <c r="H339" i="5" s="1"/>
  <c r="G343" i="5"/>
  <c r="H343" i="5" s="1"/>
  <c r="G347" i="5"/>
  <c r="H347" i="5" s="1"/>
  <c r="G358" i="5"/>
  <c r="H358" i="5" s="1"/>
  <c r="G362" i="5"/>
  <c r="H362" i="5" s="1"/>
  <c r="G366" i="5"/>
  <c r="H366" i="5" s="1"/>
  <c r="G370" i="5"/>
  <c r="H370" i="5" s="1"/>
  <c r="G384" i="5"/>
  <c r="H384" i="5" s="1"/>
  <c r="G386" i="5"/>
  <c r="H386" i="5" s="1"/>
  <c r="G388" i="5"/>
  <c r="H388" i="5" s="1"/>
  <c r="G392" i="5"/>
  <c r="H392" i="5" s="1"/>
  <c r="G396" i="5"/>
  <c r="H396" i="5" s="1"/>
  <c r="G408" i="5"/>
  <c r="H408" i="5" s="1"/>
  <c r="G410" i="5"/>
  <c r="H410" i="5" s="1"/>
  <c r="G412" i="5"/>
  <c r="H412" i="5" s="1"/>
  <c r="G414" i="5"/>
  <c r="H414" i="5" s="1"/>
  <c r="G424" i="5"/>
  <c r="H424" i="5" s="1"/>
  <c r="G426" i="5"/>
  <c r="H426" i="5" s="1"/>
  <c r="G428" i="5"/>
  <c r="H428" i="5" s="1"/>
  <c r="G430" i="5"/>
  <c r="H430" i="5" s="1"/>
  <c r="G440" i="5"/>
  <c r="H440" i="5" s="1"/>
  <c r="G442" i="5"/>
  <c r="H442" i="5" s="1"/>
  <c r="G444" i="5"/>
  <c r="H444" i="5" s="1"/>
  <c r="G446" i="5"/>
  <c r="H446" i="5" s="1"/>
  <c r="G460" i="5"/>
  <c r="H460" i="5" s="1"/>
  <c r="G462" i="5"/>
  <c r="H462" i="5" s="1"/>
  <c r="G464" i="5"/>
  <c r="H464" i="5" s="1"/>
  <c r="G476" i="5"/>
  <c r="H476" i="5" s="1"/>
  <c r="G478" i="5"/>
  <c r="H478" i="5" s="1"/>
  <c r="G480" i="5"/>
  <c r="H480" i="5" s="1"/>
  <c r="G482" i="5"/>
  <c r="H482" i="5" s="1"/>
  <c r="G492" i="5"/>
  <c r="H492" i="5" s="1"/>
  <c r="G494" i="5"/>
  <c r="H494" i="5" s="1"/>
  <c r="G496" i="5"/>
  <c r="H496" i="5" s="1"/>
  <c r="G498" i="5"/>
  <c r="H498" i="5" s="1"/>
  <c r="G508" i="5"/>
  <c r="H508" i="5" s="1"/>
  <c r="G510" i="5"/>
  <c r="H510" i="5" s="1"/>
  <c r="G512" i="5"/>
  <c r="H512" i="5" s="1"/>
  <c r="G514" i="5"/>
  <c r="H514" i="5" s="1"/>
  <c r="G524" i="5"/>
  <c r="H524" i="5" s="1"/>
  <c r="G526" i="5"/>
  <c r="H526" i="5" s="1"/>
  <c r="G528" i="5"/>
  <c r="H528" i="5" s="1"/>
  <c r="G530" i="5"/>
  <c r="H530" i="5" s="1"/>
  <c r="G540" i="5"/>
  <c r="H540" i="5" s="1"/>
  <c r="G542" i="5"/>
  <c r="H542" i="5" s="1"/>
  <c r="G544" i="5"/>
  <c r="H544" i="5" s="1"/>
  <c r="G546" i="5"/>
  <c r="H546" i="5" s="1"/>
  <c r="G556" i="5"/>
  <c r="H556" i="5" s="1"/>
  <c r="G558" i="5"/>
  <c r="H558" i="5" s="1"/>
  <c r="G560" i="5"/>
  <c r="H560" i="5" s="1"/>
  <c r="G572" i="5"/>
  <c r="H572" i="5" s="1"/>
  <c r="G574" i="5"/>
  <c r="H574" i="5" s="1"/>
  <c r="G576" i="5"/>
  <c r="H576" i="5" s="1"/>
  <c r="G588" i="5"/>
  <c r="H588" i="5" s="1"/>
  <c r="G351" i="5"/>
  <c r="H351" i="5" s="1"/>
  <c r="G355" i="5"/>
  <c r="H355" i="5" s="1"/>
  <c r="G359" i="5"/>
  <c r="H359" i="5" s="1"/>
  <c r="G363" i="5"/>
  <c r="H363" i="5" s="1"/>
  <c r="G367" i="5"/>
  <c r="H367" i="5" s="1"/>
  <c r="G371" i="5"/>
  <c r="H371" i="5" s="1"/>
  <c r="G381" i="5"/>
  <c r="H381" i="5" s="1"/>
  <c r="G385" i="5"/>
  <c r="H385" i="5" s="1"/>
  <c r="G389" i="5"/>
  <c r="H389" i="5" s="1"/>
  <c r="G393" i="5"/>
  <c r="H393" i="5" s="1"/>
  <c r="G453" i="5"/>
  <c r="H453" i="5" s="1"/>
  <c r="G455" i="5"/>
  <c r="H455" i="5" s="1"/>
  <c r="G457" i="5"/>
  <c r="H457" i="5" s="1"/>
  <c r="G459" i="5"/>
  <c r="H459" i="5" s="1"/>
  <c r="G461" i="5"/>
  <c r="H461" i="5" s="1"/>
  <c r="G463" i="5"/>
  <c r="H463" i="5" s="1"/>
  <c r="G465" i="5"/>
  <c r="H465" i="5" s="1"/>
  <c r="G467" i="5"/>
  <c r="H467" i="5" s="1"/>
  <c r="G469" i="5"/>
  <c r="H469" i="5" s="1"/>
  <c r="G471" i="5"/>
  <c r="H471" i="5" s="1"/>
  <c r="G473" i="5"/>
  <c r="H473" i="5" s="1"/>
  <c r="G475" i="5"/>
  <c r="H475" i="5" s="1"/>
  <c r="G477" i="5"/>
  <c r="H477" i="5" s="1"/>
  <c r="G479" i="5"/>
  <c r="H479" i="5" s="1"/>
  <c r="G481" i="5"/>
  <c r="H481" i="5" s="1"/>
  <c r="G483" i="5"/>
  <c r="H483" i="5" s="1"/>
  <c r="G485" i="5"/>
  <c r="H485" i="5" s="1"/>
  <c r="G487" i="5"/>
  <c r="H487" i="5" s="1"/>
  <c r="G489" i="5"/>
  <c r="H489" i="5" s="1"/>
  <c r="G491" i="5"/>
  <c r="H491" i="5" s="1"/>
  <c r="G493" i="5"/>
  <c r="H493" i="5" s="1"/>
  <c r="G495" i="5"/>
  <c r="H495" i="5" s="1"/>
  <c r="G497" i="5"/>
  <c r="H497" i="5" s="1"/>
  <c r="G499" i="5"/>
  <c r="H499" i="5" s="1"/>
  <c r="G501" i="5"/>
  <c r="H501" i="5" s="1"/>
  <c r="G503" i="5"/>
  <c r="H503" i="5" s="1"/>
  <c r="G505" i="5"/>
  <c r="H505" i="5" s="1"/>
  <c r="G507" i="5"/>
  <c r="H507" i="5" s="1"/>
  <c r="G509" i="5"/>
  <c r="H509" i="5" s="1"/>
  <c r="G511" i="5"/>
  <c r="H511" i="5" s="1"/>
  <c r="G513" i="5"/>
  <c r="H513" i="5" s="1"/>
  <c r="G515" i="5"/>
  <c r="H515" i="5" s="1"/>
  <c r="G517" i="5"/>
  <c r="H517" i="5" s="1"/>
  <c r="G519" i="5"/>
  <c r="H519" i="5" s="1"/>
  <c r="G521" i="5"/>
  <c r="H521" i="5" s="1"/>
  <c r="G523" i="5"/>
  <c r="H523" i="5" s="1"/>
  <c r="G525" i="5"/>
  <c r="H525" i="5" s="1"/>
  <c r="G527" i="5"/>
  <c r="H527" i="5" s="1"/>
  <c r="G529" i="5"/>
  <c r="H529" i="5" s="1"/>
  <c r="G531" i="5"/>
  <c r="H531" i="5" s="1"/>
  <c r="G533" i="5"/>
  <c r="H533" i="5" s="1"/>
  <c r="G535" i="5"/>
  <c r="H535" i="5" s="1"/>
  <c r="G537" i="5"/>
  <c r="H537" i="5" s="1"/>
  <c r="G539" i="5"/>
  <c r="H539" i="5" s="1"/>
  <c r="G541" i="5"/>
  <c r="H541" i="5" s="1"/>
  <c r="G543" i="5"/>
  <c r="H543" i="5" s="1"/>
  <c r="G545" i="5"/>
  <c r="H545" i="5" s="1"/>
  <c r="G547" i="5"/>
  <c r="H547" i="5" s="1"/>
  <c r="G549" i="5"/>
  <c r="H549" i="5" s="1"/>
  <c r="G551" i="5"/>
  <c r="H551" i="5" s="1"/>
  <c r="G553" i="5"/>
  <c r="H553" i="5" s="1"/>
  <c r="G555" i="5"/>
  <c r="H555" i="5" s="1"/>
  <c r="G557" i="5"/>
  <c r="H557" i="5" s="1"/>
  <c r="G18" i="5"/>
  <c r="H18" i="5" s="1"/>
  <c r="D380" i="5"/>
  <c r="D418" i="5"/>
  <c r="D426" i="5"/>
  <c r="D434" i="5"/>
  <c r="D442" i="5"/>
  <c r="D472" i="5"/>
  <c r="D480" i="5"/>
  <c r="D488" i="5"/>
  <c r="D496" i="5"/>
  <c r="D504" i="5"/>
  <c r="D512" i="5"/>
  <c r="D520" i="5"/>
  <c r="D528" i="5"/>
  <c r="D536" i="5"/>
  <c r="I536" i="5" s="1"/>
  <c r="D544" i="5"/>
  <c r="D352" i="5"/>
  <c r="D358" i="5"/>
  <c r="D360" i="5"/>
  <c r="D366" i="5"/>
  <c r="D368" i="5"/>
  <c r="D388" i="5"/>
  <c r="D155" i="5"/>
  <c r="D235" i="5"/>
  <c r="D317" i="5"/>
  <c r="D304" i="5"/>
  <c r="D324" i="5"/>
  <c r="D332" i="5"/>
  <c r="D340" i="5"/>
  <c r="D383" i="5"/>
  <c r="D384" i="5"/>
  <c r="D416" i="5"/>
  <c r="D420" i="5"/>
  <c r="D424" i="5"/>
  <c r="D428" i="5"/>
  <c r="D432" i="5"/>
  <c r="D436" i="5"/>
  <c r="I436" i="5" s="1"/>
  <c r="D440" i="5"/>
  <c r="D444" i="5"/>
  <c r="D473" i="5"/>
  <c r="D477" i="5"/>
  <c r="D481" i="5"/>
  <c r="D485" i="5"/>
  <c r="D489" i="5"/>
  <c r="D493" i="5"/>
  <c r="D497" i="5"/>
  <c r="D501" i="5"/>
  <c r="D505" i="5"/>
  <c r="D509" i="5"/>
  <c r="I509" i="5" s="1"/>
  <c r="D513" i="5"/>
  <c r="D517" i="5"/>
  <c r="D521" i="5"/>
  <c r="D525" i="5"/>
  <c r="D529" i="5"/>
  <c r="D533" i="5"/>
  <c r="D537" i="5"/>
  <c r="D541" i="5"/>
  <c r="D545" i="5"/>
  <c r="D549" i="5"/>
  <c r="I549" i="5" s="1"/>
  <c r="D470" i="5"/>
  <c r="D474" i="5"/>
  <c r="D478" i="5"/>
  <c r="D482" i="5"/>
  <c r="D486" i="5"/>
  <c r="D490" i="5"/>
  <c r="D494" i="5"/>
  <c r="D498" i="5"/>
  <c r="I498" i="5" s="1"/>
  <c r="D502" i="5"/>
  <c r="D506" i="5"/>
  <c r="D510" i="5"/>
  <c r="D514" i="5"/>
  <c r="I514" i="5" s="1"/>
  <c r="D518" i="5"/>
  <c r="D522" i="5"/>
  <c r="I522" i="5" s="1"/>
  <c r="D526" i="5"/>
  <c r="D530" i="5"/>
  <c r="D534" i="5"/>
  <c r="D538" i="5"/>
  <c r="I538" i="5" s="1"/>
  <c r="D542" i="5"/>
  <c r="D546" i="5"/>
  <c r="D550" i="5"/>
  <c r="I385" i="20"/>
  <c r="I137" i="20"/>
  <c r="D92" i="5"/>
  <c r="D322" i="5"/>
  <c r="D326" i="5"/>
  <c r="D330" i="5"/>
  <c r="D334" i="5"/>
  <c r="D338" i="5"/>
  <c r="D342" i="5"/>
  <c r="D381" i="5"/>
  <c r="D385" i="5"/>
  <c r="D382" i="5"/>
  <c r="D415" i="5"/>
  <c r="D419" i="5"/>
  <c r="I419" i="5" s="1"/>
  <c r="D423" i="5"/>
  <c r="D427" i="5"/>
  <c r="D431" i="5"/>
  <c r="D435" i="5"/>
  <c r="D439" i="5"/>
  <c r="D443" i="5"/>
  <c r="D348" i="5"/>
  <c r="D349" i="5"/>
  <c r="I349" i="5" s="1"/>
  <c r="D353" i="5"/>
  <c r="D354" i="5"/>
  <c r="D356" i="5"/>
  <c r="D357" i="5"/>
  <c r="D361" i="5"/>
  <c r="D362" i="5"/>
  <c r="D364" i="5"/>
  <c r="D365" i="5"/>
  <c r="D369" i="5"/>
  <c r="D370" i="5"/>
  <c r="D372" i="5"/>
  <c r="D448" i="5"/>
  <c r="E448" i="5"/>
  <c r="F448" i="5" s="1"/>
  <c r="D592" i="5"/>
  <c r="E592" i="5"/>
  <c r="F592" i="5" s="1"/>
  <c r="D596" i="5"/>
  <c r="E596" i="5"/>
  <c r="F596" i="5" s="1"/>
  <c r="D600" i="5"/>
  <c r="E600" i="5"/>
  <c r="F600" i="5" s="1"/>
  <c r="D604" i="5"/>
  <c r="E604" i="5"/>
  <c r="F604" i="5" s="1"/>
  <c r="D608" i="5"/>
  <c r="E608" i="5"/>
  <c r="F608" i="5" s="1"/>
  <c r="D612" i="5"/>
  <c r="E612" i="5"/>
  <c r="F612" i="5" s="1"/>
  <c r="D616" i="5"/>
  <c r="E616" i="5"/>
  <c r="F616" i="5" s="1"/>
  <c r="D447" i="5"/>
  <c r="E447" i="5"/>
  <c r="F447" i="5" s="1"/>
  <c r="D451" i="5"/>
  <c r="E451" i="5"/>
  <c r="F451" i="5" s="1"/>
  <c r="D589" i="5"/>
  <c r="E589" i="5"/>
  <c r="F589" i="5" s="1"/>
  <c r="D593" i="5"/>
  <c r="E593" i="5"/>
  <c r="F593" i="5" s="1"/>
  <c r="D597" i="5"/>
  <c r="E597" i="5"/>
  <c r="F597" i="5" s="1"/>
  <c r="D601" i="5"/>
  <c r="E601" i="5"/>
  <c r="F601" i="5" s="1"/>
  <c r="D605" i="5"/>
  <c r="E605" i="5"/>
  <c r="F605" i="5" s="1"/>
  <c r="D609" i="5"/>
  <c r="E609" i="5"/>
  <c r="F609" i="5" s="1"/>
  <c r="D613" i="5"/>
  <c r="E613" i="5"/>
  <c r="F613" i="5" s="1"/>
  <c r="D617" i="5"/>
  <c r="E617" i="5"/>
  <c r="F617" i="5" s="1"/>
  <c r="D37" i="5"/>
  <c r="E37" i="5"/>
  <c r="F37" i="5" s="1"/>
  <c r="D53" i="5"/>
  <c r="E53" i="5"/>
  <c r="F53" i="5" s="1"/>
  <c r="D71" i="5"/>
  <c r="E71" i="5"/>
  <c r="F71" i="5" s="1"/>
  <c r="D79" i="5"/>
  <c r="E79" i="5"/>
  <c r="F79" i="5" s="1"/>
  <c r="D95" i="5"/>
  <c r="E95" i="5"/>
  <c r="F95" i="5" s="1"/>
  <c r="D115" i="5"/>
  <c r="E115" i="5"/>
  <c r="F115" i="5" s="1"/>
  <c r="D129" i="5"/>
  <c r="E129" i="5"/>
  <c r="F129" i="5" s="1"/>
  <c r="D145" i="5"/>
  <c r="E145" i="5"/>
  <c r="F145" i="5" s="1"/>
  <c r="D151" i="5"/>
  <c r="E151" i="5"/>
  <c r="F151" i="5" s="1"/>
  <c r="D159" i="5"/>
  <c r="E159" i="5"/>
  <c r="F159" i="5" s="1"/>
  <c r="D22" i="5"/>
  <c r="E22" i="5"/>
  <c r="F22" i="5" s="1"/>
  <c r="D48" i="5"/>
  <c r="E48" i="5"/>
  <c r="F48" i="5" s="1"/>
  <c r="D58" i="5"/>
  <c r="E58" i="5"/>
  <c r="F58" i="5" s="1"/>
  <c r="D88" i="5"/>
  <c r="E88" i="5"/>
  <c r="F88" i="5" s="1"/>
  <c r="D98" i="5"/>
  <c r="E98" i="5"/>
  <c r="F98" i="5" s="1"/>
  <c r="D126" i="5"/>
  <c r="E126" i="5"/>
  <c r="F126" i="5" s="1"/>
  <c r="D142" i="5"/>
  <c r="E142" i="5"/>
  <c r="F142" i="5" s="1"/>
  <c r="D158" i="5"/>
  <c r="E158" i="5"/>
  <c r="F158" i="5" s="1"/>
  <c r="D172" i="5"/>
  <c r="E172" i="5"/>
  <c r="F172" i="5" s="1"/>
  <c r="D200" i="5"/>
  <c r="E200" i="5"/>
  <c r="F200" i="5" s="1"/>
  <c r="D208" i="5"/>
  <c r="E208" i="5"/>
  <c r="F208" i="5" s="1"/>
  <c r="D220" i="5"/>
  <c r="E220" i="5"/>
  <c r="F220" i="5" s="1"/>
  <c r="D246" i="5"/>
  <c r="E246" i="5"/>
  <c r="F246" i="5" s="1"/>
  <c r="D256" i="5"/>
  <c r="E256" i="5"/>
  <c r="F256" i="5" s="1"/>
  <c r="D266" i="5"/>
  <c r="E266" i="5"/>
  <c r="F266" i="5" s="1"/>
  <c r="D280" i="5"/>
  <c r="E280" i="5"/>
  <c r="F280" i="5" s="1"/>
  <c r="D292" i="5"/>
  <c r="E292" i="5"/>
  <c r="F292" i="5" s="1"/>
  <c r="D296" i="5"/>
  <c r="E296" i="5"/>
  <c r="F296" i="5" s="1"/>
  <c r="D316" i="5"/>
  <c r="E316" i="5"/>
  <c r="F316" i="5" s="1"/>
  <c r="D167" i="5"/>
  <c r="E167" i="5"/>
  <c r="F167" i="5" s="1"/>
  <c r="D177" i="5"/>
  <c r="E177" i="5"/>
  <c r="F177" i="5" s="1"/>
  <c r="D183" i="5"/>
  <c r="E183" i="5"/>
  <c r="F183" i="5" s="1"/>
  <c r="D197" i="5"/>
  <c r="E197" i="5"/>
  <c r="F197" i="5" s="1"/>
  <c r="D209" i="5"/>
  <c r="E209" i="5"/>
  <c r="F209" i="5" s="1"/>
  <c r="D223" i="5"/>
  <c r="E223" i="5"/>
  <c r="F223" i="5" s="1"/>
  <c r="D239" i="5"/>
  <c r="E239" i="5"/>
  <c r="F239" i="5" s="1"/>
  <c r="D251" i="5"/>
  <c r="E251" i="5"/>
  <c r="F251" i="5" s="1"/>
  <c r="D275" i="5"/>
  <c r="E275" i="5"/>
  <c r="F275" i="5" s="1"/>
  <c r="D289" i="5"/>
  <c r="E289" i="5"/>
  <c r="F289" i="5" s="1"/>
  <c r="D450" i="5"/>
  <c r="E450" i="5"/>
  <c r="F450" i="5" s="1"/>
  <c r="D590" i="5"/>
  <c r="E590" i="5"/>
  <c r="F590" i="5" s="1"/>
  <c r="D594" i="5"/>
  <c r="E594" i="5"/>
  <c r="F594" i="5" s="1"/>
  <c r="D598" i="5"/>
  <c r="E598" i="5"/>
  <c r="F598" i="5" s="1"/>
  <c r="D602" i="5"/>
  <c r="E602" i="5"/>
  <c r="F602" i="5" s="1"/>
  <c r="D606" i="5"/>
  <c r="E606" i="5"/>
  <c r="F606" i="5" s="1"/>
  <c r="D610" i="5"/>
  <c r="E610" i="5"/>
  <c r="F610" i="5" s="1"/>
  <c r="D614" i="5"/>
  <c r="E614" i="5"/>
  <c r="F614" i="5" s="1"/>
  <c r="D318" i="5"/>
  <c r="E318" i="5"/>
  <c r="F318" i="5" s="1"/>
  <c r="D449" i="5"/>
  <c r="E449" i="5"/>
  <c r="F449" i="5" s="1"/>
  <c r="D591" i="5"/>
  <c r="E591" i="5"/>
  <c r="F591" i="5" s="1"/>
  <c r="D595" i="5"/>
  <c r="E595" i="5"/>
  <c r="F595" i="5" s="1"/>
  <c r="D599" i="5"/>
  <c r="E599" i="5"/>
  <c r="F599" i="5" s="1"/>
  <c r="D603" i="5"/>
  <c r="E603" i="5"/>
  <c r="F603" i="5" s="1"/>
  <c r="D607" i="5"/>
  <c r="E607" i="5"/>
  <c r="F607" i="5" s="1"/>
  <c r="D611" i="5"/>
  <c r="E611" i="5"/>
  <c r="F611" i="5" s="1"/>
  <c r="D615" i="5"/>
  <c r="E615" i="5"/>
  <c r="F615" i="5" s="1"/>
  <c r="D31" i="5"/>
  <c r="E31" i="5"/>
  <c r="F31" i="5" s="1"/>
  <c r="D45" i="5"/>
  <c r="E45" i="5"/>
  <c r="F45" i="5" s="1"/>
  <c r="D67" i="5"/>
  <c r="E67" i="5"/>
  <c r="F67" i="5" s="1"/>
  <c r="D73" i="5"/>
  <c r="E73" i="5"/>
  <c r="F73" i="5" s="1"/>
  <c r="D91" i="5"/>
  <c r="E91" i="5"/>
  <c r="F91" i="5" s="1"/>
  <c r="D105" i="5"/>
  <c r="E105" i="5"/>
  <c r="F105" i="5" s="1"/>
  <c r="D119" i="5"/>
  <c r="E119" i="5"/>
  <c r="F119" i="5" s="1"/>
  <c r="D131" i="5"/>
  <c r="E131" i="5"/>
  <c r="F131" i="5" s="1"/>
  <c r="D149" i="5"/>
  <c r="E149" i="5"/>
  <c r="F149" i="5" s="1"/>
  <c r="D153" i="5"/>
  <c r="E153" i="5"/>
  <c r="F153" i="5" s="1"/>
  <c r="D161" i="5"/>
  <c r="E161" i="5"/>
  <c r="F161" i="5" s="1"/>
  <c r="D26" i="5"/>
  <c r="E26" i="5"/>
  <c r="F26" i="5" s="1"/>
  <c r="D50" i="5"/>
  <c r="E50" i="5"/>
  <c r="F50" i="5" s="1"/>
  <c r="D74" i="5"/>
  <c r="E74" i="5"/>
  <c r="F74" i="5" s="1"/>
  <c r="D90" i="5"/>
  <c r="E90" i="5"/>
  <c r="F90" i="5" s="1"/>
  <c r="D112" i="5"/>
  <c r="E112" i="5"/>
  <c r="F112" i="5" s="1"/>
  <c r="D132" i="5"/>
  <c r="E132" i="5"/>
  <c r="F132" i="5" s="1"/>
  <c r="D154" i="5"/>
  <c r="E154" i="5"/>
  <c r="F154" i="5" s="1"/>
  <c r="D164" i="5"/>
  <c r="E164" i="5"/>
  <c r="F164" i="5" s="1"/>
  <c r="D190" i="5"/>
  <c r="E190" i="5"/>
  <c r="F190" i="5" s="1"/>
  <c r="D206" i="5"/>
  <c r="E206" i="5"/>
  <c r="F206" i="5" s="1"/>
  <c r="D214" i="5"/>
  <c r="E214" i="5"/>
  <c r="F214" i="5" s="1"/>
  <c r="D234" i="5"/>
  <c r="E234" i="5"/>
  <c r="F234" i="5" s="1"/>
  <c r="D248" i="5"/>
  <c r="E248" i="5"/>
  <c r="F248" i="5" s="1"/>
  <c r="D264" i="5"/>
  <c r="E264" i="5"/>
  <c r="F264" i="5" s="1"/>
  <c r="D276" i="5"/>
  <c r="E276" i="5"/>
  <c r="F276" i="5" s="1"/>
  <c r="D284" i="5"/>
  <c r="E284" i="5"/>
  <c r="F284" i="5" s="1"/>
  <c r="D294" i="5"/>
  <c r="E294" i="5"/>
  <c r="F294" i="5" s="1"/>
  <c r="D312" i="5"/>
  <c r="E312" i="5"/>
  <c r="F312" i="5" s="1"/>
  <c r="D165" i="5"/>
  <c r="E165" i="5"/>
  <c r="F165" i="5" s="1"/>
  <c r="D169" i="5"/>
  <c r="E169" i="5"/>
  <c r="F169" i="5" s="1"/>
  <c r="D181" i="5"/>
  <c r="E181" i="5"/>
  <c r="F181" i="5" s="1"/>
  <c r="D195" i="5"/>
  <c r="E195" i="5"/>
  <c r="F195" i="5" s="1"/>
  <c r="D203" i="5"/>
  <c r="E203" i="5"/>
  <c r="F203" i="5" s="1"/>
  <c r="D219" i="5"/>
  <c r="E219" i="5"/>
  <c r="F219" i="5" s="1"/>
  <c r="D227" i="5"/>
  <c r="E227" i="5"/>
  <c r="F227" i="5" s="1"/>
  <c r="D243" i="5"/>
  <c r="E243" i="5"/>
  <c r="F243" i="5" s="1"/>
  <c r="D273" i="5"/>
  <c r="E273" i="5"/>
  <c r="F273" i="5" s="1"/>
  <c r="D285" i="5"/>
  <c r="E285" i="5"/>
  <c r="F285" i="5" s="1"/>
  <c r="D305" i="5"/>
  <c r="E305" i="5"/>
  <c r="F305" i="5" s="1"/>
  <c r="I458" i="5"/>
  <c r="I466" i="5"/>
  <c r="D18" i="5"/>
  <c r="I554" i="5"/>
  <c r="I570" i="5"/>
  <c r="I578" i="5"/>
  <c r="I586" i="5"/>
  <c r="I465" i="20"/>
  <c r="I365" i="20"/>
  <c r="I469" i="20"/>
  <c r="J26" i="16"/>
  <c r="I320" i="20"/>
  <c r="I298" i="20"/>
  <c r="I26" i="16"/>
  <c r="I28" i="16"/>
  <c r="H28" i="16"/>
  <c r="J28" i="16" s="1"/>
  <c r="G29" i="16"/>
  <c r="I240" i="20"/>
  <c r="I196" i="20"/>
  <c r="I442" i="20"/>
  <c r="F14" i="9"/>
  <c r="E15" i="9"/>
  <c r="D15" i="9"/>
  <c r="I430" i="20"/>
  <c r="I392" i="20"/>
  <c r="I163" i="5"/>
  <c r="I284" i="19"/>
  <c r="I104" i="19"/>
  <c r="I170" i="20"/>
  <c r="I24" i="5"/>
  <c r="I88" i="19"/>
  <c r="I497" i="19"/>
  <c r="I318" i="19"/>
  <c r="I338" i="20"/>
  <c r="I37" i="19"/>
  <c r="H37" i="9"/>
  <c r="M34" i="9"/>
  <c r="I476" i="19"/>
  <c r="I311" i="19"/>
  <c r="I22" i="19"/>
  <c r="I505" i="19"/>
  <c r="I101" i="19"/>
  <c r="I77" i="19"/>
  <c r="I180" i="19"/>
  <c r="I44" i="19"/>
  <c r="I435" i="19"/>
  <c r="I289" i="19"/>
  <c r="I205" i="19"/>
  <c r="I45" i="19"/>
  <c r="I112" i="19"/>
  <c r="I69" i="5"/>
  <c r="I111" i="5"/>
  <c r="I480" i="20"/>
  <c r="I122" i="20"/>
  <c r="I190" i="20"/>
  <c r="I242" i="20"/>
  <c r="I374" i="20"/>
  <c r="I420" i="20"/>
  <c r="I336" i="20"/>
  <c r="I78" i="20"/>
  <c r="I437" i="20"/>
  <c r="I290" i="20"/>
  <c r="I246" i="20"/>
  <c r="I194" i="20"/>
  <c r="I217" i="5"/>
  <c r="I196" i="19"/>
  <c r="I486" i="19"/>
  <c r="I60" i="19"/>
  <c r="I40" i="19"/>
  <c r="I70" i="5"/>
  <c r="I227" i="19"/>
  <c r="I407" i="19"/>
  <c r="I215" i="19"/>
  <c r="I51" i="19"/>
  <c r="I42" i="19"/>
  <c r="I513" i="19"/>
  <c r="I360" i="19"/>
  <c r="I336" i="19"/>
  <c r="I385" i="19"/>
  <c r="I321" i="19"/>
  <c r="I451" i="19"/>
  <c r="I478" i="19"/>
  <c r="I489" i="19"/>
  <c r="I272" i="19"/>
  <c r="I69" i="19"/>
  <c r="I41" i="5"/>
  <c r="I49" i="5"/>
  <c r="I61" i="5"/>
  <c r="I89" i="5"/>
  <c r="I135" i="5"/>
  <c r="I171" i="5"/>
  <c r="I201" i="5"/>
  <c r="I193" i="5"/>
  <c r="I403" i="19"/>
  <c r="I327" i="19"/>
  <c r="I246" i="19"/>
  <c r="I178" i="19"/>
  <c r="I122" i="19"/>
  <c r="I462" i="19"/>
  <c r="I412" i="19"/>
  <c r="I292" i="19"/>
  <c r="I305" i="19"/>
  <c r="I105" i="19"/>
  <c r="I65" i="19"/>
  <c r="I322" i="19"/>
  <c r="I411" i="19"/>
  <c r="I387" i="19"/>
  <c r="I159" i="19"/>
  <c r="I71" i="19"/>
  <c r="I206" i="19"/>
  <c r="I66" i="19"/>
  <c r="I453" i="19"/>
  <c r="I344" i="19"/>
  <c r="I209" i="19"/>
  <c r="I161" i="19"/>
  <c r="I141" i="19"/>
  <c r="I143" i="5"/>
  <c r="I179" i="5"/>
  <c r="I505" i="20"/>
  <c r="I352" i="20"/>
  <c r="I43" i="5"/>
  <c r="I249" i="5"/>
  <c r="I138" i="20"/>
  <c r="I283" i="5"/>
  <c r="I367" i="19"/>
  <c r="I63" i="19"/>
  <c r="I78" i="19"/>
  <c r="I304" i="19"/>
  <c r="I201" i="19"/>
  <c r="I121" i="19"/>
  <c r="I378" i="20"/>
  <c r="I326" i="20"/>
  <c r="I202" i="20"/>
  <c r="I260" i="5"/>
  <c r="I260" i="19"/>
  <c r="I55" i="5"/>
  <c r="I255" i="5"/>
  <c r="I275" i="20"/>
  <c r="I104" i="20"/>
  <c r="I358" i="19"/>
  <c r="I316" i="20"/>
  <c r="I241" i="20"/>
  <c r="I254" i="20"/>
  <c r="I23" i="18"/>
  <c r="I67" i="19"/>
  <c r="I247" i="5"/>
  <c r="I428" i="20"/>
  <c r="I33" i="5"/>
  <c r="I456" i="20"/>
  <c r="I126" i="20"/>
  <c r="I34" i="20"/>
  <c r="I390" i="20"/>
  <c r="I439" i="19"/>
  <c r="I138" i="19"/>
  <c r="I114" i="19"/>
  <c r="I29" i="19"/>
  <c r="I468" i="19"/>
  <c r="I452" i="19"/>
  <c r="I314" i="19"/>
  <c r="I397" i="19"/>
  <c r="I261" i="19"/>
  <c r="I193" i="19"/>
  <c r="I81" i="19"/>
  <c r="I248" i="19"/>
  <c r="I124" i="19"/>
  <c r="I345" i="19"/>
  <c r="I508" i="19"/>
  <c r="I479" i="19"/>
  <c r="I415" i="19"/>
  <c r="I267" i="19"/>
  <c r="I123" i="19"/>
  <c r="I86" i="19"/>
  <c r="I426" i="19"/>
  <c r="I160" i="19"/>
  <c r="I29" i="18"/>
  <c r="O2" i="18" s="1"/>
  <c r="O6" i="18" s="1"/>
  <c r="I443" i="19"/>
  <c r="I419" i="19"/>
  <c r="I402" i="19"/>
  <c r="I286" i="19"/>
  <c r="I303" i="19"/>
  <c r="I243" i="19"/>
  <c r="I143" i="19"/>
  <c r="I142" i="19"/>
  <c r="I450" i="19"/>
  <c r="I309" i="19"/>
  <c r="I253" i="19"/>
  <c r="I229" i="19"/>
  <c r="I165" i="19"/>
  <c r="I464" i="19"/>
  <c r="I87" i="19"/>
  <c r="I408" i="19"/>
  <c r="I388" i="19"/>
  <c r="I368" i="19"/>
  <c r="I308" i="19"/>
  <c r="I377" i="19"/>
  <c r="I237" i="19"/>
  <c r="I197" i="19"/>
  <c r="I157" i="19"/>
  <c r="I89" i="19"/>
  <c r="I61" i="19"/>
  <c r="I53" i="19"/>
  <c r="I240" i="19"/>
  <c r="I50" i="20"/>
  <c r="I166" i="20"/>
  <c r="I346" i="20"/>
  <c r="I398" i="20"/>
  <c r="I269" i="20"/>
  <c r="I340" i="19"/>
  <c r="I241" i="19"/>
  <c r="I129" i="19"/>
  <c r="I85" i="19"/>
  <c r="I492" i="19"/>
  <c r="I480" i="19"/>
  <c r="I460" i="19"/>
  <c r="I455" i="19"/>
  <c r="I447" i="19"/>
  <c r="I423" i="19"/>
  <c r="I366" i="19"/>
  <c r="I294" i="19"/>
  <c r="I262" i="19"/>
  <c r="I395" i="19"/>
  <c r="I379" i="19"/>
  <c r="I351" i="19"/>
  <c r="I339" i="19"/>
  <c r="I299" i="19"/>
  <c r="I239" i="19"/>
  <c r="I211" i="19"/>
  <c r="I151" i="19"/>
  <c r="I139" i="19"/>
  <c r="I95" i="19"/>
  <c r="I158" i="19"/>
  <c r="I94" i="19"/>
  <c r="I446" i="19"/>
  <c r="I268" i="19"/>
  <c r="I153" i="19"/>
  <c r="I176" i="19"/>
  <c r="I140" i="19"/>
  <c r="I116" i="19"/>
  <c r="I108" i="19"/>
  <c r="I100" i="19"/>
  <c r="I68" i="19"/>
  <c r="I52" i="19"/>
  <c r="I18" i="20"/>
  <c r="I499" i="20"/>
  <c r="I408" i="20"/>
  <c r="I368" i="20"/>
  <c r="I292" i="20"/>
  <c r="I128" i="20"/>
  <c r="I48" i="20"/>
  <c r="I44" i="20"/>
  <c r="I432" i="19"/>
  <c r="I334" i="19"/>
  <c r="I245" i="19"/>
  <c r="I191" i="19"/>
  <c r="I260" i="20"/>
  <c r="I204" i="20"/>
  <c r="I188" i="20"/>
  <c r="I333" i="20"/>
  <c r="I285" i="20"/>
  <c r="I148" i="20"/>
  <c r="I84" i="20"/>
  <c r="I68" i="20"/>
  <c r="I163" i="20"/>
  <c r="I115" i="20"/>
  <c r="I503" i="19"/>
  <c r="I144" i="19"/>
  <c r="I222" i="19"/>
  <c r="I264" i="20"/>
  <c r="I312" i="20"/>
  <c r="I256" i="20"/>
  <c r="I220" i="20"/>
  <c r="I98" i="19"/>
  <c r="I434" i="19"/>
  <c r="I102" i="19"/>
  <c r="I514" i="19"/>
  <c r="I396" i="19"/>
  <c r="I281" i="19"/>
  <c r="I33" i="19"/>
  <c r="I180" i="20"/>
  <c r="I127" i="20"/>
  <c r="I24" i="19"/>
  <c r="D19" i="5"/>
  <c r="I19" i="5" s="1"/>
  <c r="D16" i="9"/>
  <c r="F16" i="9"/>
  <c r="F15" i="9"/>
  <c r="E16" i="9"/>
  <c r="C20" i="9"/>
  <c r="L20" i="9"/>
  <c r="I466" i="20"/>
  <c r="E17" i="14"/>
  <c r="E18" i="14"/>
  <c r="E19" i="14"/>
  <c r="I19" i="20"/>
  <c r="I133" i="20"/>
  <c r="I233" i="20"/>
  <c r="I301" i="20"/>
  <c r="I329" i="20"/>
  <c r="I409" i="20"/>
  <c r="I445" i="20"/>
  <c r="I503" i="20"/>
  <c r="I460" i="20"/>
  <c r="I406" i="20"/>
  <c r="I46" i="20"/>
  <c r="I404" i="20"/>
  <c r="I482" i="20"/>
  <c r="I410" i="20"/>
  <c r="I182" i="20"/>
  <c r="G39" i="19"/>
  <c r="I39" i="19" s="1"/>
  <c r="G325" i="19"/>
  <c r="I325" i="19" s="1"/>
  <c r="G271" i="19"/>
  <c r="I271" i="19" s="1"/>
  <c r="G220" i="19"/>
  <c r="I220" i="19" s="1"/>
  <c r="G25" i="20"/>
  <c r="L26" i="6"/>
  <c r="O24" i="6"/>
  <c r="I304" i="5"/>
  <c r="D430" i="5"/>
  <c r="D523" i="5"/>
  <c r="D438" i="5"/>
  <c r="G381" i="19"/>
  <c r="I381" i="19" s="1"/>
  <c r="H18" i="19"/>
  <c r="I18" i="19" s="1"/>
  <c r="H474" i="19"/>
  <c r="I474" i="19" s="1"/>
  <c r="I26" i="19"/>
  <c r="H273" i="19"/>
  <c r="I273" i="19" s="1"/>
  <c r="G249" i="19"/>
  <c r="I249" i="19" s="1"/>
  <c r="G313" i="19"/>
  <c r="I313" i="19" s="1"/>
  <c r="H90" i="19"/>
  <c r="I90" i="19" s="1"/>
  <c r="H349" i="19"/>
  <c r="I349" i="19" s="1"/>
  <c r="H214" i="19"/>
  <c r="I214" i="19" s="1"/>
  <c r="H278" i="19"/>
  <c r="I278" i="19" s="1"/>
  <c r="H302" i="19"/>
  <c r="I302" i="19" s="1"/>
  <c r="H291" i="19"/>
  <c r="I291" i="19" s="1"/>
  <c r="G251" i="19"/>
  <c r="I251" i="19" s="1"/>
  <c r="G326" i="19"/>
  <c r="I326" i="19" s="1"/>
  <c r="G399" i="19"/>
  <c r="I399" i="19" s="1"/>
  <c r="G410" i="19"/>
  <c r="I410" i="19" s="1"/>
  <c r="H59" i="19"/>
  <c r="I59" i="19" s="1"/>
  <c r="H475" i="19"/>
  <c r="I475" i="19" s="1"/>
  <c r="H444" i="19"/>
  <c r="I444" i="19" s="1"/>
  <c r="G82" i="19"/>
  <c r="I82" i="19" s="1"/>
  <c r="H438" i="19"/>
  <c r="I438" i="19" s="1"/>
  <c r="H332" i="19"/>
  <c r="I332" i="19" s="1"/>
  <c r="G413" i="19"/>
  <c r="I413" i="19" s="1"/>
  <c r="H333" i="19"/>
  <c r="I333" i="19" s="1"/>
  <c r="H285" i="19"/>
  <c r="I285" i="19" s="1"/>
  <c r="H356" i="19"/>
  <c r="I356" i="19" s="1"/>
  <c r="G502" i="19"/>
  <c r="I502" i="19" s="1"/>
  <c r="H509" i="19"/>
  <c r="I509" i="19" s="1"/>
  <c r="G364" i="19"/>
  <c r="I364" i="19" s="1"/>
  <c r="G481" i="19"/>
  <c r="I481" i="19" s="1"/>
  <c r="H357" i="19"/>
  <c r="I357" i="19" s="1"/>
  <c r="H38" i="19"/>
  <c r="I38" i="19" s="1"/>
  <c r="H119" i="19"/>
  <c r="I119" i="19" s="1"/>
  <c r="H162" i="19"/>
  <c r="I162" i="19" s="1"/>
  <c r="H341" i="19"/>
  <c r="I341" i="19" s="1"/>
  <c r="G384" i="19"/>
  <c r="I384" i="19" s="1"/>
  <c r="G512" i="19"/>
  <c r="I512" i="19" s="1"/>
  <c r="G133" i="19"/>
  <c r="I133" i="19" s="1"/>
  <c r="H342" i="19"/>
  <c r="I342" i="19" s="1"/>
  <c r="G182" i="19"/>
  <c r="I182" i="19" s="1"/>
  <c r="G111" i="19"/>
  <c r="I111" i="19" s="1"/>
  <c r="G386" i="19"/>
  <c r="I386" i="19" s="1"/>
  <c r="G30" i="19"/>
  <c r="I30" i="19" s="1"/>
  <c r="H363" i="19"/>
  <c r="I363" i="19" s="1"/>
  <c r="G391" i="19"/>
  <c r="I391" i="19" s="1"/>
  <c r="H49" i="20"/>
  <c r="H37" i="20"/>
  <c r="G37" i="20"/>
  <c r="H57" i="20"/>
  <c r="G57" i="20"/>
  <c r="G297" i="19"/>
  <c r="H297" i="19"/>
  <c r="H256" i="19"/>
  <c r="G256" i="19"/>
  <c r="H324" i="19"/>
  <c r="G324" i="19"/>
  <c r="G404" i="19"/>
  <c r="H404" i="19"/>
  <c r="H437" i="19"/>
  <c r="G437" i="19"/>
  <c r="H454" i="19"/>
  <c r="G454" i="19"/>
  <c r="G510" i="19"/>
  <c r="H510" i="19"/>
  <c r="G383" i="19"/>
  <c r="H383" i="19"/>
  <c r="H370" i="19"/>
  <c r="G370" i="19"/>
  <c r="G72" i="19"/>
  <c r="H72" i="19"/>
  <c r="H330" i="19"/>
  <c r="G330" i="19"/>
  <c r="C17" i="6"/>
  <c r="C18" i="6" s="1"/>
  <c r="C19" i="6" s="1"/>
  <c r="D16" i="6"/>
  <c r="E16" i="6" s="1"/>
  <c r="G119" i="20"/>
  <c r="C406" i="5"/>
  <c r="G406" i="5" s="1"/>
  <c r="H406" i="5" s="1"/>
  <c r="C398" i="5"/>
  <c r="G398" i="5" s="1"/>
  <c r="H398" i="5" s="1"/>
  <c r="G280" i="5"/>
  <c r="H280" i="5" s="1"/>
  <c r="C204" i="5"/>
  <c r="G204" i="5" s="1"/>
  <c r="H204" i="5" s="1"/>
  <c r="C144" i="5"/>
  <c r="G144" i="5" s="1"/>
  <c r="H144" i="5" s="1"/>
  <c r="C107" i="5"/>
  <c r="G107" i="5" s="1"/>
  <c r="H107" i="5" s="1"/>
  <c r="C93" i="5"/>
  <c r="G93" i="5" s="1"/>
  <c r="H93" i="5" s="1"/>
  <c r="C83" i="5"/>
  <c r="G83" i="5" s="1"/>
  <c r="H83" i="5" s="1"/>
  <c r="C77" i="5"/>
  <c r="G77" i="5" s="1"/>
  <c r="H77" i="5" s="1"/>
  <c r="C68" i="5"/>
  <c r="G68" i="5" s="1"/>
  <c r="H68" i="5" s="1"/>
  <c r="C21" i="5"/>
  <c r="G21" i="5" s="1"/>
  <c r="H21" i="5" s="1"/>
  <c r="G431" i="20"/>
  <c r="I269" i="5"/>
  <c r="E254" i="5"/>
  <c r="F254" i="5" s="1"/>
  <c r="G254" i="5"/>
  <c r="H254" i="5" s="1"/>
  <c r="D254" i="5"/>
  <c r="E562" i="5"/>
  <c r="F562" i="5" s="1"/>
  <c r="G562" i="5"/>
  <c r="H562" i="5" s="1"/>
  <c r="D562" i="5"/>
  <c r="I184" i="19"/>
  <c r="I392" i="19"/>
  <c r="I276" i="19"/>
  <c r="I288" i="19"/>
  <c r="I172" i="19"/>
  <c r="I155" i="19"/>
  <c r="I355" i="19"/>
  <c r="G357" i="20"/>
  <c r="I203" i="19"/>
  <c r="I168" i="19"/>
  <c r="I164" i="19"/>
  <c r="D291" i="5"/>
  <c r="I359" i="19"/>
  <c r="I107" i="19"/>
  <c r="I472" i="5"/>
  <c r="E374" i="5"/>
  <c r="F374" i="5" s="1"/>
  <c r="G374" i="5"/>
  <c r="H374" i="5" s="1"/>
  <c r="G397" i="20"/>
  <c r="I397" i="20" s="1"/>
  <c r="G61" i="20"/>
  <c r="I61" i="20" s="1"/>
  <c r="G157" i="20"/>
  <c r="G161" i="20"/>
  <c r="G369" i="20"/>
  <c r="I369" i="20" s="1"/>
  <c r="G381" i="20"/>
  <c r="G474" i="20"/>
  <c r="I474" i="20" s="1"/>
  <c r="G99" i="20"/>
  <c r="I99" i="20" s="1"/>
  <c r="G103" i="20"/>
  <c r="G123" i="20"/>
  <c r="G131" i="20"/>
  <c r="G143" i="20"/>
  <c r="G147" i="20"/>
  <c r="G395" i="20"/>
  <c r="G411" i="20"/>
  <c r="G491" i="20"/>
  <c r="I491" i="20" s="1"/>
  <c r="G506" i="20"/>
  <c r="I506" i="20" s="1"/>
  <c r="G111" i="20"/>
  <c r="I111" i="20" s="1"/>
  <c r="G135" i="20"/>
  <c r="G151" i="20"/>
  <c r="G167" i="20"/>
  <c r="G371" i="20"/>
  <c r="G483" i="20"/>
  <c r="I483" i="20" s="1"/>
  <c r="E20" i="14"/>
  <c r="O25" i="6"/>
  <c r="O26" i="6"/>
  <c r="G368" i="5" l="1"/>
  <c r="H368" i="5" s="1"/>
  <c r="D532" i="5"/>
  <c r="D414" i="5"/>
  <c r="I40" i="5"/>
  <c r="I299" i="5"/>
  <c r="I82" i="20"/>
  <c r="I30" i="20"/>
  <c r="I339" i="20"/>
  <c r="I215" i="20"/>
  <c r="I110" i="20"/>
  <c r="I253" i="20"/>
  <c r="I297" i="20"/>
  <c r="I335" i="20"/>
  <c r="I393" i="20"/>
  <c r="I415" i="20"/>
  <c r="I495" i="20"/>
  <c r="I509" i="20"/>
  <c r="E422" i="5"/>
  <c r="F422" i="5" s="1"/>
  <c r="D422" i="5"/>
  <c r="E446" i="5"/>
  <c r="F446" i="5" s="1"/>
  <c r="D446" i="5"/>
  <c r="I446" i="5" s="1"/>
  <c r="E476" i="5"/>
  <c r="F476" i="5" s="1"/>
  <c r="D476" i="5"/>
  <c r="E484" i="5"/>
  <c r="F484" i="5" s="1"/>
  <c r="D484" i="5"/>
  <c r="E492" i="5"/>
  <c r="F492" i="5" s="1"/>
  <c r="D492" i="5"/>
  <c r="E516" i="5"/>
  <c r="F516" i="5" s="1"/>
  <c r="D516" i="5"/>
  <c r="E540" i="5"/>
  <c r="F540" i="5" s="1"/>
  <c r="D540" i="5"/>
  <c r="E548" i="5"/>
  <c r="F548" i="5" s="1"/>
  <c r="D548" i="5"/>
  <c r="E378" i="5"/>
  <c r="F378" i="5" s="1"/>
  <c r="D378" i="5"/>
  <c r="E421" i="5"/>
  <c r="F421" i="5" s="1"/>
  <c r="D421" i="5"/>
  <c r="E425" i="5"/>
  <c r="F425" i="5" s="1"/>
  <c r="D425" i="5"/>
  <c r="E441" i="5"/>
  <c r="F441" i="5" s="1"/>
  <c r="D441" i="5"/>
  <c r="E445" i="5"/>
  <c r="F445" i="5" s="1"/>
  <c r="D445" i="5"/>
  <c r="E475" i="5"/>
  <c r="F475" i="5" s="1"/>
  <c r="D475" i="5"/>
  <c r="E479" i="5"/>
  <c r="F479" i="5" s="1"/>
  <c r="D479" i="5"/>
  <c r="I479" i="5" s="1"/>
  <c r="E483" i="5"/>
  <c r="F483" i="5" s="1"/>
  <c r="D483" i="5"/>
  <c r="E495" i="5"/>
  <c r="F495" i="5" s="1"/>
  <c r="D495" i="5"/>
  <c r="I495" i="5" s="1"/>
  <c r="E507" i="5"/>
  <c r="F507" i="5" s="1"/>
  <c r="D507" i="5"/>
  <c r="E511" i="5"/>
  <c r="F511" i="5" s="1"/>
  <c r="D511" i="5"/>
  <c r="I511" i="5" s="1"/>
  <c r="E527" i="5"/>
  <c r="F527" i="5" s="1"/>
  <c r="D527" i="5"/>
  <c r="I527" i="5" s="1"/>
  <c r="E543" i="5"/>
  <c r="F543" i="5" s="1"/>
  <c r="D543" i="5"/>
  <c r="I543" i="5" s="1"/>
  <c r="E547" i="5"/>
  <c r="F547" i="5" s="1"/>
  <c r="D547" i="5"/>
  <c r="E319" i="5"/>
  <c r="F319" i="5" s="1"/>
  <c r="D319" i="5"/>
  <c r="I319" i="5" s="1"/>
  <c r="E327" i="5"/>
  <c r="F327" i="5" s="1"/>
  <c r="D327" i="5"/>
  <c r="I327" i="5" s="1"/>
  <c r="E335" i="5"/>
  <c r="F335" i="5" s="1"/>
  <c r="D335" i="5"/>
  <c r="I335" i="5" s="1"/>
  <c r="E343" i="5"/>
  <c r="F343" i="5" s="1"/>
  <c r="D343" i="5"/>
  <c r="E347" i="5"/>
  <c r="F347" i="5" s="1"/>
  <c r="D347" i="5"/>
  <c r="E355" i="5"/>
  <c r="F355" i="5" s="1"/>
  <c r="D355" i="5"/>
  <c r="I355" i="5" s="1"/>
  <c r="E359" i="5"/>
  <c r="F359" i="5" s="1"/>
  <c r="D359" i="5"/>
  <c r="E367" i="5"/>
  <c r="F367" i="5" s="1"/>
  <c r="D367" i="5"/>
  <c r="E371" i="5"/>
  <c r="F371" i="5" s="1"/>
  <c r="D371" i="5"/>
  <c r="E393" i="5"/>
  <c r="F393" i="5" s="1"/>
  <c r="D393" i="5"/>
  <c r="E27" i="5"/>
  <c r="F27" i="5" s="1"/>
  <c r="D27" i="5"/>
  <c r="E63" i="5"/>
  <c r="F63" i="5" s="1"/>
  <c r="D63" i="5"/>
  <c r="E85" i="5"/>
  <c r="F85" i="5" s="1"/>
  <c r="D85" i="5"/>
  <c r="E103" i="5"/>
  <c r="F103" i="5" s="1"/>
  <c r="D103" i="5"/>
  <c r="E133" i="5"/>
  <c r="F133" i="5" s="1"/>
  <c r="D133" i="5"/>
  <c r="E32" i="5"/>
  <c r="F32" i="5" s="1"/>
  <c r="D32" i="5"/>
  <c r="E46" i="5"/>
  <c r="F46" i="5" s="1"/>
  <c r="D46" i="5"/>
  <c r="E54" i="5"/>
  <c r="F54" i="5" s="1"/>
  <c r="D54" i="5"/>
  <c r="E78" i="5"/>
  <c r="F78" i="5" s="1"/>
  <c r="D78" i="5"/>
  <c r="E96" i="5"/>
  <c r="F96" i="5" s="1"/>
  <c r="D96" i="5"/>
  <c r="E100" i="5"/>
  <c r="F100" i="5" s="1"/>
  <c r="D100" i="5"/>
  <c r="E128" i="5"/>
  <c r="F128" i="5" s="1"/>
  <c r="D128" i="5"/>
  <c r="E148" i="5"/>
  <c r="F148" i="5" s="1"/>
  <c r="D148" i="5"/>
  <c r="E166" i="5"/>
  <c r="F166" i="5" s="1"/>
  <c r="D166" i="5"/>
  <c r="I166" i="5" s="1"/>
  <c r="E174" i="5"/>
  <c r="F174" i="5" s="1"/>
  <c r="D174" i="5"/>
  <c r="E178" i="5"/>
  <c r="F178" i="5" s="1"/>
  <c r="D178" i="5"/>
  <c r="E184" i="5"/>
  <c r="F184" i="5" s="1"/>
  <c r="D184" i="5"/>
  <c r="E192" i="5"/>
  <c r="F192" i="5" s="1"/>
  <c r="D192" i="5"/>
  <c r="E202" i="5"/>
  <c r="F202" i="5" s="1"/>
  <c r="D202" i="5"/>
  <c r="E212" i="5"/>
  <c r="F212" i="5" s="1"/>
  <c r="D212" i="5"/>
  <c r="E230" i="5"/>
  <c r="F230" i="5" s="1"/>
  <c r="D230" i="5"/>
  <c r="E252" i="5"/>
  <c r="F252" i="5" s="1"/>
  <c r="D252" i="5"/>
  <c r="E268" i="5"/>
  <c r="F268" i="5" s="1"/>
  <c r="D268" i="5"/>
  <c r="E278" i="5"/>
  <c r="F278" i="5" s="1"/>
  <c r="D278" i="5"/>
  <c r="E173" i="5"/>
  <c r="F173" i="5" s="1"/>
  <c r="D173" i="5"/>
  <c r="E187" i="5"/>
  <c r="F187" i="5" s="1"/>
  <c r="D187" i="5"/>
  <c r="E213" i="5"/>
  <c r="F213" i="5" s="1"/>
  <c r="D213" i="5"/>
  <c r="E231" i="5"/>
  <c r="F231" i="5" s="1"/>
  <c r="D231" i="5"/>
  <c r="E265" i="5"/>
  <c r="F265" i="5" s="1"/>
  <c r="D265" i="5"/>
  <c r="E287" i="5"/>
  <c r="F287" i="5" s="1"/>
  <c r="D287" i="5"/>
  <c r="E309" i="5"/>
  <c r="F309" i="5" s="1"/>
  <c r="D309" i="5"/>
  <c r="E20" i="5"/>
  <c r="F20" i="5" s="1"/>
  <c r="G20" i="5"/>
  <c r="H20" i="5" s="1"/>
  <c r="E216" i="5"/>
  <c r="F216" i="5" s="1"/>
  <c r="D216" i="5"/>
  <c r="E456" i="5"/>
  <c r="F456" i="5" s="1"/>
  <c r="D456" i="5"/>
  <c r="G456" i="5"/>
  <c r="H456" i="5" s="1"/>
  <c r="E468" i="5"/>
  <c r="F468" i="5" s="1"/>
  <c r="D468" i="5"/>
  <c r="E558" i="5"/>
  <c r="F558" i="5" s="1"/>
  <c r="D558" i="5"/>
  <c r="E568" i="5"/>
  <c r="F568" i="5" s="1"/>
  <c r="D568" i="5"/>
  <c r="G568" i="5"/>
  <c r="H568" i="5" s="1"/>
  <c r="E576" i="5"/>
  <c r="F576" i="5" s="1"/>
  <c r="D576" i="5"/>
  <c r="E375" i="5"/>
  <c r="F375" i="5" s="1"/>
  <c r="D375" i="5"/>
  <c r="E395" i="5"/>
  <c r="F395" i="5" s="1"/>
  <c r="D395" i="5"/>
  <c r="E399" i="5"/>
  <c r="F399" i="5" s="1"/>
  <c r="D399" i="5"/>
  <c r="E467" i="5"/>
  <c r="F467" i="5" s="1"/>
  <c r="D467" i="5"/>
  <c r="E14" i="24"/>
  <c r="D14" i="24"/>
  <c r="C14" i="24"/>
  <c r="H472" i="19"/>
  <c r="G472" i="19"/>
  <c r="I472" i="19" s="1"/>
  <c r="I502" i="20"/>
  <c r="I458" i="20"/>
  <c r="I438" i="20"/>
  <c r="I515" i="5"/>
  <c r="I186" i="5"/>
  <c r="I341" i="5"/>
  <c r="I573" i="5"/>
  <c r="I20" i="5"/>
  <c r="I138" i="5"/>
  <c r="I56" i="5"/>
  <c r="I421" i="5"/>
  <c r="I378" i="5"/>
  <c r="I329" i="5"/>
  <c r="I300" i="5"/>
  <c r="I178" i="5"/>
  <c r="I122" i="5"/>
  <c r="I100" i="5"/>
  <c r="I46" i="5"/>
  <c r="I405" i="5"/>
  <c r="I397" i="5"/>
  <c r="I152" i="5"/>
  <c r="I198" i="5"/>
  <c r="I104" i="5"/>
  <c r="I325" i="5"/>
  <c r="I270" i="5"/>
  <c r="I267" i="5"/>
  <c r="I168" i="5"/>
  <c r="I302" i="5"/>
  <c r="I242" i="5"/>
  <c r="I508" i="5"/>
  <c r="I84" i="5"/>
  <c r="I524" i="5"/>
  <c r="I66" i="5"/>
  <c r="I236" i="5"/>
  <c r="I297" i="5"/>
  <c r="I114" i="5"/>
  <c r="I321" i="20"/>
  <c r="I181" i="20"/>
  <c r="I265" i="20"/>
  <c r="I341" i="20"/>
  <c r="I441" i="20"/>
  <c r="I476" i="20"/>
  <c r="I60" i="20"/>
  <c r="H27" i="16"/>
  <c r="J27" i="16" s="1"/>
  <c r="I555" i="5"/>
  <c r="I455" i="5"/>
  <c r="I588" i="5"/>
  <c r="I124" i="5"/>
  <c r="I371" i="5"/>
  <c r="I548" i="5"/>
  <c r="I343" i="5"/>
  <c r="I32" i="5"/>
  <c r="I450" i="20"/>
  <c r="I470" i="20"/>
  <c r="I380" i="20"/>
  <c r="I224" i="20"/>
  <c r="I195" i="20"/>
  <c r="N20" i="13"/>
  <c r="I20" i="20"/>
  <c r="I103" i="20"/>
  <c r="I291" i="5"/>
  <c r="I357" i="20"/>
  <c r="I431" i="20"/>
  <c r="I438" i="5"/>
  <c r="I430" i="5"/>
  <c r="I259" i="20"/>
  <c r="I162" i="20"/>
  <c r="I74" i="20"/>
  <c r="I113" i="20"/>
  <c r="I189" i="20"/>
  <c r="I213" i="20"/>
  <c r="I225" i="20"/>
  <c r="I237" i="20"/>
  <c r="I277" i="20"/>
  <c r="I289" i="20"/>
  <c r="I317" i="20"/>
  <c r="I337" i="20"/>
  <c r="I343" i="20"/>
  <c r="I417" i="20"/>
  <c r="I429" i="20"/>
  <c r="I461" i="20"/>
  <c r="I481" i="20"/>
  <c r="I497" i="20"/>
  <c r="I513" i="20"/>
  <c r="I16" i="20"/>
  <c r="G203" i="20"/>
  <c r="G319" i="20"/>
  <c r="I319" i="20" s="1"/>
  <c r="I361" i="5"/>
  <c r="I356" i="5"/>
  <c r="I348" i="5"/>
  <c r="I423" i="5"/>
  <c r="I557" i="5"/>
  <c r="I351" i="5"/>
  <c r="I572" i="5"/>
  <c r="I464" i="5"/>
  <c r="I257" i="5"/>
  <c r="I141" i="5"/>
  <c r="I117" i="5"/>
  <c r="I97" i="5"/>
  <c r="I25" i="5"/>
  <c r="I86" i="5"/>
  <c r="I64" i="5"/>
  <c r="I42" i="5"/>
  <c r="I34" i="5"/>
  <c r="I441" i="5"/>
  <c r="I437" i="5"/>
  <c r="I429" i="5"/>
  <c r="I425" i="5"/>
  <c r="I394" i="5"/>
  <c r="I345" i="5"/>
  <c r="I337" i="5"/>
  <c r="I321" i="5"/>
  <c r="I311" i="5"/>
  <c r="I303" i="5"/>
  <c r="I295" i="5"/>
  <c r="I263" i="5"/>
  <c r="I215" i="5"/>
  <c r="I207" i="5"/>
  <c r="I308" i="5"/>
  <c r="I188" i="5"/>
  <c r="I162" i="5"/>
  <c r="I134" i="5"/>
  <c r="I110" i="5"/>
  <c r="I36" i="5"/>
  <c r="I587" i="5"/>
  <c r="I583" i="5"/>
  <c r="I563" i="5"/>
  <c r="I377" i="5"/>
  <c r="I582" i="5"/>
  <c r="I479" i="20"/>
  <c r="I486" i="20"/>
  <c r="I403" i="20"/>
  <c r="I464" i="20"/>
  <c r="I448" i="20"/>
  <c r="I440" i="20"/>
  <c r="I424" i="20"/>
  <c r="I318" i="20"/>
  <c r="I286" i="20"/>
  <c r="I250" i="20"/>
  <c r="I198" i="20"/>
  <c r="I150" i="20"/>
  <c r="I208" i="20"/>
  <c r="I252" i="20"/>
  <c r="I324" i="20"/>
  <c r="I498" i="20"/>
  <c r="G22" i="20"/>
  <c r="I22" i="20" s="1"/>
  <c r="G38" i="20"/>
  <c r="I38" i="20" s="1"/>
  <c r="G90" i="20"/>
  <c r="I90" i="20" s="1"/>
  <c r="G98" i="20"/>
  <c r="I98" i="20" s="1"/>
  <c r="G134" i="20"/>
  <c r="I134" i="20" s="1"/>
  <c r="G154" i="20"/>
  <c r="I154" i="20" s="1"/>
  <c r="G158" i="20"/>
  <c r="I158" i="20" s="1"/>
  <c r="G174" i="20"/>
  <c r="I174" i="20" s="1"/>
  <c r="G206" i="20"/>
  <c r="I206" i="20" s="1"/>
  <c r="G222" i="20"/>
  <c r="I222" i="20" s="1"/>
  <c r="G226" i="20"/>
  <c r="I226" i="20" s="1"/>
  <c r="G258" i="20"/>
  <c r="I258" i="20" s="1"/>
  <c r="G266" i="20"/>
  <c r="I266" i="20" s="1"/>
  <c r="G306" i="20"/>
  <c r="I306" i="20" s="1"/>
  <c r="G310" i="20"/>
  <c r="I310" i="20" s="1"/>
  <c r="G322" i="20"/>
  <c r="I322" i="20" s="1"/>
  <c r="G334" i="20"/>
  <c r="I334" i="20" s="1"/>
  <c r="G366" i="20"/>
  <c r="I366" i="20" s="1"/>
  <c r="G394" i="20"/>
  <c r="I394" i="20" s="1"/>
  <c r="I598" i="5"/>
  <c r="I596" i="5"/>
  <c r="I385" i="5"/>
  <c r="I388" i="5"/>
  <c r="I512" i="5"/>
  <c r="I513" i="5"/>
  <c r="I542" i="5"/>
  <c r="I494" i="5"/>
  <c r="I478" i="5"/>
  <c r="I424" i="5"/>
  <c r="I518" i="5"/>
  <c r="I502" i="5"/>
  <c r="I486" i="5"/>
  <c r="I470" i="5"/>
  <c r="I360" i="5"/>
  <c r="I235" i="5"/>
  <c r="I175" i="5"/>
  <c r="I127" i="5"/>
  <c r="I567" i="5"/>
  <c r="I400" i="5"/>
  <c r="I108" i="5"/>
  <c r="I564" i="5"/>
  <c r="I566" i="5"/>
  <c r="I532" i="5"/>
  <c r="I500" i="5"/>
  <c r="I551" i="5"/>
  <c r="I487" i="5"/>
  <c r="I414" i="5"/>
  <c r="I157" i="5"/>
  <c r="I199" i="5"/>
  <c r="I230" i="5"/>
  <c r="I148" i="5"/>
  <c r="I333" i="5"/>
  <c r="I146" i="5"/>
  <c r="I279" i="5"/>
  <c r="I137" i="5"/>
  <c r="I130" i="5"/>
  <c r="I80" i="5"/>
  <c r="I422" i="5"/>
  <c r="I585" i="5"/>
  <c r="I577" i="5"/>
  <c r="I569" i="5"/>
  <c r="I568" i="5"/>
  <c r="I560" i="5"/>
  <c r="I467" i="5"/>
  <c r="I315" i="5"/>
  <c r="I507" i="5"/>
  <c r="I96" i="5"/>
  <c r="I54" i="5"/>
  <c r="I94" i="5"/>
  <c r="I259" i="5"/>
  <c r="I38" i="5"/>
  <c r="I174" i="5"/>
  <c r="I184" i="5"/>
  <c r="I278" i="5"/>
  <c r="I382" i="19"/>
  <c r="I350" i="19"/>
  <c r="I287" i="19"/>
  <c r="I255" i="19"/>
  <c r="I187" i="19"/>
  <c r="I175" i="19"/>
  <c r="I391" i="20"/>
  <c r="I477" i="20"/>
  <c r="I287" i="20"/>
  <c r="I279" i="20"/>
  <c r="I251" i="20"/>
  <c r="I239" i="20"/>
  <c r="I227" i="20"/>
  <c r="I219" i="20"/>
  <c r="I211" i="20"/>
  <c r="I191" i="20"/>
  <c r="I413" i="20"/>
  <c r="I433" i="20"/>
  <c r="I471" i="20"/>
  <c r="I485" i="20"/>
  <c r="I463" i="19"/>
  <c r="I427" i="19"/>
  <c r="I375" i="19"/>
  <c r="I331" i="19"/>
  <c r="I283" i="19"/>
  <c r="I275" i="19"/>
  <c r="I179" i="19"/>
  <c r="I171" i="19"/>
  <c r="I127" i="19"/>
  <c r="I230" i="19"/>
  <c r="I202" i="19"/>
  <c r="I194" i="19"/>
  <c r="I118" i="19"/>
  <c r="I458" i="19"/>
  <c r="I457" i="19"/>
  <c r="I280" i="19"/>
  <c r="I405" i="19"/>
  <c r="I301" i="19"/>
  <c r="I189" i="19"/>
  <c r="I117" i="19"/>
  <c r="I148" i="19"/>
  <c r="I159" i="20"/>
  <c r="I55" i="20"/>
  <c r="I504" i="19"/>
  <c r="I170" i="19"/>
  <c r="I499" i="19"/>
  <c r="I107" i="20"/>
  <c r="I231" i="20"/>
  <c r="I243" i="20"/>
  <c r="I263" i="20"/>
  <c r="I299" i="20"/>
  <c r="I359" i="20"/>
  <c r="I387" i="20"/>
  <c r="I443" i="20"/>
  <c r="I467" i="20"/>
  <c r="H3" i="13"/>
  <c r="I434" i="20"/>
  <c r="I204" i="19"/>
  <c r="I150" i="19"/>
  <c r="I270" i="19"/>
  <c r="I250" i="19"/>
  <c r="I235" i="19"/>
  <c r="I207" i="19"/>
  <c r="I103" i="19"/>
  <c r="I75" i="19"/>
  <c r="I31" i="19"/>
  <c r="I174" i="19"/>
  <c r="I134" i="19"/>
  <c r="I110" i="19"/>
  <c r="I506" i="19"/>
  <c r="I494" i="19"/>
  <c r="I466" i="19"/>
  <c r="I422" i="19"/>
  <c r="I477" i="19"/>
  <c r="I445" i="19"/>
  <c r="I252" i="19"/>
  <c r="I393" i="19"/>
  <c r="I337" i="19"/>
  <c r="I269" i="19"/>
  <c r="I109" i="19"/>
  <c r="I21" i="19"/>
  <c r="I188" i="19"/>
  <c r="I455" i="20"/>
  <c r="I379" i="20"/>
  <c r="I412" i="20"/>
  <c r="I396" i="20"/>
  <c r="I384" i="20"/>
  <c r="I372" i="20"/>
  <c r="I364" i="20"/>
  <c r="I344" i="20"/>
  <c r="I296" i="20"/>
  <c r="I288" i="20"/>
  <c r="I280" i="20"/>
  <c r="I272" i="20"/>
  <c r="I228" i="20"/>
  <c r="I212" i="20"/>
  <c r="I172" i="20"/>
  <c r="I309" i="20"/>
  <c r="I164" i="20"/>
  <c r="I152" i="20"/>
  <c r="I144" i="20"/>
  <c r="I136" i="20"/>
  <c r="I112" i="20"/>
  <c r="I108" i="20"/>
  <c r="I100" i="20"/>
  <c r="I64" i="20"/>
  <c r="I52" i="20"/>
  <c r="I40" i="20"/>
  <c r="I32" i="20"/>
  <c r="I155" i="20"/>
  <c r="I420" i="19"/>
  <c r="I62" i="19"/>
  <c r="I223" i="19"/>
  <c r="I373" i="19"/>
  <c r="I400" i="19"/>
  <c r="I216" i="19"/>
  <c r="I371" i="19"/>
  <c r="I310" i="19"/>
  <c r="I380" i="19"/>
  <c r="I490" i="19"/>
  <c r="I118" i="20"/>
  <c r="I510" i="20"/>
  <c r="I475" i="20"/>
  <c r="I388" i="20"/>
  <c r="I332" i="20"/>
  <c r="I304" i="20"/>
  <c r="I248" i="20"/>
  <c r="I184" i="20"/>
  <c r="I177" i="20"/>
  <c r="I168" i="20"/>
  <c r="I120" i="20"/>
  <c r="I92" i="20"/>
  <c r="I24" i="20"/>
  <c r="I163" i="19"/>
  <c r="I28" i="20"/>
  <c r="I276" i="20"/>
  <c r="I356" i="20"/>
  <c r="I358" i="20"/>
  <c r="I330" i="20"/>
  <c r="I274" i="20"/>
  <c r="I210" i="20"/>
  <c r="I400" i="20"/>
  <c r="I232" i="20"/>
  <c r="I200" i="20"/>
  <c r="I390" i="19"/>
  <c r="H235" i="20"/>
  <c r="G235" i="20"/>
  <c r="H186" i="20"/>
  <c r="G186" i="20"/>
  <c r="H218" i="20"/>
  <c r="G218" i="20"/>
  <c r="H353" i="20"/>
  <c r="G353" i="20"/>
  <c r="G405" i="20"/>
  <c r="I405" i="20" s="1"/>
  <c r="G17" i="20"/>
  <c r="I17" i="20" s="1"/>
  <c r="G21" i="20"/>
  <c r="I21" i="20" s="1"/>
  <c r="G29" i="20"/>
  <c r="I29" i="20" s="1"/>
  <c r="G33" i="20"/>
  <c r="I33" i="20" s="1"/>
  <c r="G41" i="20"/>
  <c r="I41" i="20" s="1"/>
  <c r="G45" i="20"/>
  <c r="I45" i="20" s="1"/>
  <c r="G49" i="20"/>
  <c r="I49" i="20" s="1"/>
  <c r="G65" i="20"/>
  <c r="I65" i="20" s="1"/>
  <c r="G77" i="20"/>
  <c r="G81" i="20"/>
  <c r="I81" i="20" s="1"/>
  <c r="G85" i="20"/>
  <c r="I85" i="20" s="1"/>
  <c r="G89" i="20"/>
  <c r="I89" i="20" s="1"/>
  <c r="G93" i="20"/>
  <c r="I93" i="20" s="1"/>
  <c r="G97" i="20"/>
  <c r="I97" i="20" s="1"/>
  <c r="I167" i="20"/>
  <c r="I135" i="20"/>
  <c r="I411" i="20"/>
  <c r="I147" i="20"/>
  <c r="I131" i="20"/>
  <c r="I157" i="20"/>
  <c r="I119" i="20"/>
  <c r="H146" i="19"/>
  <c r="H2" i="13"/>
  <c r="I371" i="20"/>
  <c r="I151" i="20"/>
  <c r="I395" i="20"/>
  <c r="I143" i="20"/>
  <c r="I123" i="20"/>
  <c r="I381" i="20"/>
  <c r="I161" i="20"/>
  <c r="F39" i="9"/>
  <c r="I571" i="5"/>
  <c r="M2" i="13"/>
  <c r="I193" i="20"/>
  <c r="I92" i="5"/>
  <c r="I78" i="5"/>
  <c r="I445" i="5"/>
  <c r="I194" i="5"/>
  <c r="I248" i="5"/>
  <c r="I50" i="5"/>
  <c r="I209" i="5"/>
  <c r="I98" i="5"/>
  <c r="I600" i="5"/>
  <c r="I287" i="5"/>
  <c r="H6" i="13"/>
  <c r="H8" i="13" s="1"/>
  <c r="H4" i="13"/>
  <c r="H19" i="13" s="1"/>
  <c r="M3" i="13"/>
  <c r="H5" i="13"/>
  <c r="N1" i="13"/>
  <c r="N5" i="13" s="1"/>
  <c r="N6" i="13" s="1"/>
  <c r="I381" i="5"/>
  <c r="I156" i="20"/>
  <c r="I216" i="20"/>
  <c r="I375" i="20"/>
  <c r="I454" i="20"/>
  <c r="I401" i="20"/>
  <c r="I449" i="20"/>
  <c r="H23" i="19"/>
  <c r="I23" i="19" s="1"/>
  <c r="M3" i="19" s="1"/>
  <c r="I362" i="20"/>
  <c r="I237" i="5"/>
  <c r="I102" i="5"/>
  <c r="I468" i="5"/>
  <c r="M1" i="13"/>
  <c r="M5" i="13" s="1"/>
  <c r="H9" i="13"/>
  <c r="H10" i="13" s="1"/>
  <c r="H11" i="13" s="1"/>
  <c r="D34" i="9"/>
  <c r="C46" i="9" s="1"/>
  <c r="H507" i="19"/>
  <c r="I507" i="19" s="1"/>
  <c r="I88" i="20"/>
  <c r="E107" i="5"/>
  <c r="F107" i="5" s="1"/>
  <c r="I107" i="5" s="1"/>
  <c r="E39" i="9"/>
  <c r="I352" i="5"/>
  <c r="I494" i="20"/>
  <c r="I355" i="20"/>
  <c r="I370" i="20"/>
  <c r="I453" i="20"/>
  <c r="I197" i="20"/>
  <c r="I547" i="5"/>
  <c r="I483" i="5"/>
  <c r="I475" i="5"/>
  <c r="I463" i="5"/>
  <c r="I574" i="5"/>
  <c r="I540" i="5"/>
  <c r="I233" i="5"/>
  <c r="I213" i="5"/>
  <c r="I101" i="5"/>
  <c r="I85" i="5"/>
  <c r="I72" i="5"/>
  <c r="I60" i="5"/>
  <c r="I391" i="5"/>
  <c r="G416" i="5"/>
  <c r="H416" i="5" s="1"/>
  <c r="G372" i="5"/>
  <c r="H372" i="5" s="1"/>
  <c r="I372" i="5" s="1"/>
  <c r="G364" i="5"/>
  <c r="H364" i="5" s="1"/>
  <c r="I364" i="5" s="1"/>
  <c r="D392" i="5"/>
  <c r="I392" i="5" s="1"/>
  <c r="D320" i="5"/>
  <c r="I342" i="20"/>
  <c r="I230" i="20"/>
  <c r="I129" i="20"/>
  <c r="H436" i="19"/>
  <c r="I436" i="19" s="1"/>
  <c r="H496" i="19"/>
  <c r="I496" i="19" s="1"/>
  <c r="H487" i="19"/>
  <c r="I487" i="19" s="1"/>
  <c r="G73" i="20"/>
  <c r="I73" i="20" s="1"/>
  <c r="G401" i="19"/>
  <c r="I401" i="19" s="1"/>
  <c r="I15" i="17"/>
  <c r="L3" i="17" s="1"/>
  <c r="I443" i="5"/>
  <c r="I435" i="5"/>
  <c r="I427" i="5"/>
  <c r="I382" i="5"/>
  <c r="I368" i="5"/>
  <c r="I520" i="5"/>
  <c r="I488" i="5"/>
  <c r="I386" i="5"/>
  <c r="I109" i="5"/>
  <c r="I211" i="5"/>
  <c r="I187" i="5"/>
  <c r="I87" i="5"/>
  <c r="I63" i="5"/>
  <c r="I47" i="5"/>
  <c r="I27" i="5"/>
  <c r="I286" i="5"/>
  <c r="I192" i="5"/>
  <c r="I395" i="5"/>
  <c r="I375" i="5"/>
  <c r="I456" i="5"/>
  <c r="I452" i="5"/>
  <c r="E28" i="5"/>
  <c r="F28" i="5" s="1"/>
  <c r="D28" i="5"/>
  <c r="G28" i="5"/>
  <c r="H28" i="5" s="1"/>
  <c r="E29" i="5"/>
  <c r="F29" i="5" s="1"/>
  <c r="G29" i="5"/>
  <c r="H29" i="5" s="1"/>
  <c r="D29" i="5"/>
  <c r="D204" i="5"/>
  <c r="I510" i="19"/>
  <c r="G16" i="6"/>
  <c r="D17" i="6" s="1"/>
  <c r="E144" i="5"/>
  <c r="F144" i="5" s="1"/>
  <c r="D77" i="5"/>
  <c r="I227" i="5"/>
  <c r="I474" i="5"/>
  <c r="I369" i="5"/>
  <c r="I353" i="5"/>
  <c r="I516" i="5"/>
  <c r="I271" i="5"/>
  <c r="I191" i="5"/>
  <c r="I252" i="5"/>
  <c r="I170" i="5"/>
  <c r="I575" i="5"/>
  <c r="I417" i="5"/>
  <c r="I282" i="5"/>
  <c r="I29" i="16"/>
  <c r="I114" i="20"/>
  <c r="I422" i="20"/>
  <c r="I208" i="5"/>
  <c r="I609" i="5"/>
  <c r="I601" i="5"/>
  <c r="I597" i="5"/>
  <c r="I593" i="5"/>
  <c r="I589" i="5"/>
  <c r="I451" i="5"/>
  <c r="I616" i="5"/>
  <c r="I448" i="5"/>
  <c r="I490" i="5"/>
  <c r="I317" i="5"/>
  <c r="I145" i="20"/>
  <c r="I165" i="20"/>
  <c r="I351" i="20"/>
  <c r="I373" i="20"/>
  <c r="I515" i="20"/>
  <c r="I500" i="20"/>
  <c r="I484" i="20"/>
  <c r="I452" i="20"/>
  <c r="I314" i="20"/>
  <c r="I282" i="20"/>
  <c r="I234" i="20"/>
  <c r="I186" i="20"/>
  <c r="I476" i="5"/>
  <c r="I284" i="5"/>
  <c r="I91" i="5"/>
  <c r="I31" i="5"/>
  <c r="I595" i="5"/>
  <c r="I614" i="5"/>
  <c r="I450" i="5"/>
  <c r="I521" i="5"/>
  <c r="I489" i="5"/>
  <c r="I440" i="5"/>
  <c r="I332" i="5"/>
  <c r="I459" i="5"/>
  <c r="I556" i="5"/>
  <c r="I462" i="5"/>
  <c r="I410" i="5"/>
  <c r="I253" i="5"/>
  <c r="I241" i="5"/>
  <c r="I225" i="5"/>
  <c r="I344" i="5"/>
  <c r="I156" i="5"/>
  <c r="I106" i="5"/>
  <c r="I52" i="5"/>
  <c r="I30" i="5"/>
  <c r="I379" i="5"/>
  <c r="I328" i="5"/>
  <c r="I232" i="5"/>
  <c r="I581" i="5"/>
  <c r="I565" i="5"/>
  <c r="I407" i="5"/>
  <c r="I580" i="5"/>
  <c r="I120" i="5"/>
  <c r="I339" i="5"/>
  <c r="I154" i="19"/>
  <c r="I263" i="19"/>
  <c r="I280" i="5"/>
  <c r="I165" i="5"/>
  <c r="I312" i="5"/>
  <c r="I294" i="5"/>
  <c r="I266" i="5"/>
  <c r="I365" i="5"/>
  <c r="I357" i="5"/>
  <c r="I506" i="5"/>
  <c r="I416" i="5"/>
  <c r="I544" i="5"/>
  <c r="I528" i="5"/>
  <c r="I496" i="5"/>
  <c r="I480" i="5"/>
  <c r="I426" i="5"/>
  <c r="I380" i="5"/>
  <c r="I553" i="5"/>
  <c r="I541" i="5"/>
  <c r="I465" i="5"/>
  <c r="I367" i="5"/>
  <c r="I359" i="5"/>
  <c r="I558" i="5"/>
  <c r="I265" i="5"/>
  <c r="I221" i="5"/>
  <c r="I205" i="5"/>
  <c r="I173" i="5"/>
  <c r="I133" i="5"/>
  <c r="I346" i="5"/>
  <c r="I306" i="5"/>
  <c r="I262" i="5"/>
  <c r="I240" i="5"/>
  <c r="I224" i="5"/>
  <c r="I202" i="5"/>
  <c r="I182" i="5"/>
  <c r="I76" i="5"/>
  <c r="I484" i="5"/>
  <c r="I434" i="5"/>
  <c r="I103" i="5"/>
  <c r="I39" i="5"/>
  <c r="I222" i="5"/>
  <c r="I579" i="5"/>
  <c r="I559" i="5"/>
  <c r="I409" i="5"/>
  <c r="I401" i="5"/>
  <c r="I373" i="5"/>
  <c r="I552" i="5"/>
  <c r="I454" i="5"/>
  <c r="I404" i="5"/>
  <c r="I250" i="5"/>
  <c r="I216" i="5"/>
  <c r="I44" i="5"/>
  <c r="I290" i="5"/>
  <c r="I519" i="5"/>
  <c r="I268" i="5"/>
  <c r="I399" i="20"/>
  <c r="I51" i="20"/>
  <c r="I87" i="20"/>
  <c r="I79" i="20"/>
  <c r="I71" i="20"/>
  <c r="I63" i="20"/>
  <c r="I35" i="20"/>
  <c r="I446" i="20"/>
  <c r="I43" i="20"/>
  <c r="I436" i="20"/>
  <c r="I294" i="20"/>
  <c r="I348" i="20"/>
  <c r="I152" i="19"/>
  <c r="I442" i="19"/>
  <c r="I295" i="19"/>
  <c r="I279" i="19"/>
  <c r="I96" i="20"/>
  <c r="I140" i="20"/>
  <c r="I160" i="20"/>
  <c r="M20" i="13"/>
  <c r="A30" i="17"/>
  <c r="G24" i="18"/>
  <c r="H24" i="18"/>
  <c r="D406" i="5"/>
  <c r="D144" i="5"/>
  <c r="I144" i="5" s="1"/>
  <c r="D107" i="5"/>
  <c r="D83" i="5"/>
  <c r="D68" i="5"/>
  <c r="I374" i="5"/>
  <c r="I72" i="19"/>
  <c r="I324" i="19"/>
  <c r="H39" i="9"/>
  <c r="C42" i="9" s="1"/>
  <c r="I511" i="20"/>
  <c r="E457" i="5"/>
  <c r="F457" i="5" s="1"/>
  <c r="D457" i="5"/>
  <c r="E57" i="5"/>
  <c r="F57" i="5" s="1"/>
  <c r="G57" i="5"/>
  <c r="H57" i="5" s="1"/>
  <c r="D57" i="5"/>
  <c r="I307" i="5"/>
  <c r="I590" i="5"/>
  <c r="I439" i="5"/>
  <c r="I431" i="5"/>
  <c r="I415" i="5"/>
  <c r="I324" i="5"/>
  <c r="I504" i="5"/>
  <c r="I113" i="5"/>
  <c r="I320" i="5"/>
  <c r="I91" i="20"/>
  <c r="I59" i="20"/>
  <c r="I315" i="20"/>
  <c r="I307" i="20"/>
  <c r="I291" i="20"/>
  <c r="I283" i="20"/>
  <c r="I255" i="20"/>
  <c r="I223" i="20"/>
  <c r="I187" i="20"/>
  <c r="I175" i="20"/>
  <c r="I70" i="20"/>
  <c r="I459" i="20"/>
  <c r="I514" i="20"/>
  <c r="I490" i="20"/>
  <c r="I478" i="20"/>
  <c r="I414" i="20"/>
  <c r="I77" i="20"/>
  <c r="I203" i="20"/>
  <c r="I146" i="19"/>
  <c r="I492" i="5"/>
  <c r="I272" i="5"/>
  <c r="M4" i="13"/>
  <c r="M6" i="13" s="1"/>
  <c r="I273" i="5"/>
  <c r="I243" i="5"/>
  <c r="I206" i="5"/>
  <c r="I190" i="5"/>
  <c r="I131" i="5"/>
  <c r="I119" i="5"/>
  <c r="I105" i="5"/>
  <c r="I449" i="5"/>
  <c r="I318" i="5"/>
  <c r="I239" i="5"/>
  <c r="I223" i="5"/>
  <c r="I158" i="5"/>
  <c r="I142" i="5"/>
  <c r="I126" i="5"/>
  <c r="I95" i="5"/>
  <c r="I550" i="5"/>
  <c r="I534" i="5"/>
  <c r="I510" i="5"/>
  <c r="I517" i="5"/>
  <c r="I485" i="5"/>
  <c r="I444" i="5"/>
  <c r="I428" i="5"/>
  <c r="I420" i="5"/>
  <c r="I539" i="5"/>
  <c r="I491" i="5"/>
  <c r="I393" i="5"/>
  <c r="I396" i="5"/>
  <c r="I309" i="5"/>
  <c r="I293" i="5"/>
  <c r="I277" i="5"/>
  <c r="I245" i="5"/>
  <c r="I229" i="5"/>
  <c r="I185" i="5"/>
  <c r="I125" i="5"/>
  <c r="I314" i="5"/>
  <c r="I298" i="5"/>
  <c r="I274" i="5"/>
  <c r="I176" i="5"/>
  <c r="I160" i="5"/>
  <c r="I150" i="5"/>
  <c r="I116" i="5"/>
  <c r="I139" i="5"/>
  <c r="I123" i="5"/>
  <c r="I336" i="5"/>
  <c r="I218" i="5"/>
  <c r="I361" i="20"/>
  <c r="I419" i="20"/>
  <c r="I383" i="20"/>
  <c r="I463" i="20"/>
  <c r="I427" i="20"/>
  <c r="I173" i="20"/>
  <c r="I201" i="20"/>
  <c r="I245" i="20"/>
  <c r="I261" i="20"/>
  <c r="I305" i="20"/>
  <c r="I325" i="20"/>
  <c r="I345" i="20"/>
  <c r="I62" i="20"/>
  <c r="I192" i="20"/>
  <c r="I360" i="20"/>
  <c r="D390" i="5"/>
  <c r="I390" i="5" s="1"/>
  <c r="I74" i="5"/>
  <c r="I432" i="5"/>
  <c r="I62" i="5"/>
  <c r="I418" i="5"/>
  <c r="C228" i="5"/>
  <c r="G228" i="5" s="1"/>
  <c r="H228" i="5" s="1"/>
  <c r="C196" i="5"/>
  <c r="G196" i="5" s="1"/>
  <c r="H196" i="5" s="1"/>
  <c r="C140" i="5"/>
  <c r="G140" i="5" s="1"/>
  <c r="H140" i="5" s="1"/>
  <c r="C118" i="5"/>
  <c r="B14" i="5"/>
  <c r="H451" i="20"/>
  <c r="I451" i="20" s="1"/>
  <c r="H439" i="20"/>
  <c r="I439" i="20" s="1"/>
  <c r="H25" i="20"/>
  <c r="I25" i="20" s="1"/>
  <c r="H141" i="20"/>
  <c r="I141" i="20" s="1"/>
  <c r="N1" i="19"/>
  <c r="N5" i="19" s="1"/>
  <c r="E406" i="5"/>
  <c r="F406" i="5" s="1"/>
  <c r="E77" i="5"/>
  <c r="F77" i="5" s="1"/>
  <c r="E68" i="5"/>
  <c r="F68" i="5" s="1"/>
  <c r="N11" i="13"/>
  <c r="N12" i="13" s="1"/>
  <c r="N14" i="13" s="1"/>
  <c r="N16" i="13" s="1"/>
  <c r="I254" i="5"/>
  <c r="I330" i="19"/>
  <c r="I370" i="19"/>
  <c r="I383" i="19"/>
  <c r="I454" i="19"/>
  <c r="I437" i="19"/>
  <c r="I404" i="19"/>
  <c r="I256" i="19"/>
  <c r="I297" i="19"/>
  <c r="I57" i="20"/>
  <c r="I37" i="20"/>
  <c r="I256" i="5"/>
  <c r="I447" i="5"/>
  <c r="I18" i="5"/>
  <c r="I545" i="5"/>
  <c r="I537" i="5"/>
  <c r="I529" i="5"/>
  <c r="I433" i="5"/>
  <c r="O3" i="18"/>
  <c r="O4" i="18"/>
  <c r="O5" i="18" s="1"/>
  <c r="O7" i="18" s="1"/>
  <c r="I164" i="5"/>
  <c r="J29" i="16"/>
  <c r="I195" i="5"/>
  <c r="I264" i="5"/>
  <c r="I132" i="5"/>
  <c r="I161" i="5"/>
  <c r="I67" i="5"/>
  <c r="I45" i="5"/>
  <c r="I603" i="5"/>
  <c r="I599" i="5"/>
  <c r="I606" i="5"/>
  <c r="I602" i="5"/>
  <c r="I177" i="5"/>
  <c r="I220" i="5"/>
  <c r="I58" i="5"/>
  <c r="I145" i="5"/>
  <c r="I37" i="5"/>
  <c r="I617" i="5"/>
  <c r="I613" i="5"/>
  <c r="I612" i="5"/>
  <c r="I592" i="5"/>
  <c r="I526" i="5"/>
  <c r="I533" i="5"/>
  <c r="I535" i="5"/>
  <c r="I531" i="5"/>
  <c r="I523" i="5"/>
  <c r="I503" i="5"/>
  <c r="I499" i="5"/>
  <c r="I471" i="5"/>
  <c r="I363" i="5"/>
  <c r="I384" i="5"/>
  <c r="I366" i="5"/>
  <c r="I358" i="5"/>
  <c r="I331" i="5"/>
  <c r="I323" i="5"/>
  <c r="I342" i="5"/>
  <c r="I334" i="5"/>
  <c r="I326" i="5"/>
  <c r="I128" i="5"/>
  <c r="I383" i="5"/>
  <c r="I155" i="5"/>
  <c r="I350" i="5"/>
  <c r="I525" i="5"/>
  <c r="I501" i="5"/>
  <c r="I497" i="5"/>
  <c r="I493" i="5"/>
  <c r="I481" i="5"/>
  <c r="I473" i="5"/>
  <c r="I469" i="5"/>
  <c r="I461" i="5"/>
  <c r="I453" i="5"/>
  <c r="I389" i="5"/>
  <c r="I576" i="5"/>
  <c r="I460" i="5"/>
  <c r="I412" i="5"/>
  <c r="I408" i="5"/>
  <c r="I370" i="5"/>
  <c r="I362" i="5"/>
  <c r="I347" i="5"/>
  <c r="I281" i="5"/>
  <c r="I261" i="5"/>
  <c r="I338" i="5"/>
  <c r="I330" i="5"/>
  <c r="I310" i="5"/>
  <c r="I288" i="5"/>
  <c r="I258" i="5"/>
  <c r="I210" i="5"/>
  <c r="I180" i="5"/>
  <c r="I387" i="5"/>
  <c r="I147" i="5"/>
  <c r="I75" i="5"/>
  <c r="I59" i="5"/>
  <c r="I354" i="5"/>
  <c r="I340" i="5"/>
  <c r="I238" i="5"/>
  <c r="I212" i="5"/>
  <c r="I561" i="5"/>
  <c r="I411" i="5"/>
  <c r="I403" i="5"/>
  <c r="I399" i="5"/>
  <c r="I584" i="5"/>
  <c r="I402" i="5"/>
  <c r="I376" i="5"/>
  <c r="I226" i="5"/>
  <c r="I82" i="5"/>
  <c r="I69" i="20"/>
  <c r="I39" i="20"/>
  <c r="I493" i="20"/>
  <c r="I271" i="20"/>
  <c r="E189" i="5"/>
  <c r="F189" i="5" s="1"/>
  <c r="G189" i="5"/>
  <c r="H189" i="5" s="1"/>
  <c r="E121" i="5"/>
  <c r="F121" i="5" s="1"/>
  <c r="G121" i="5"/>
  <c r="H121" i="5" s="1"/>
  <c r="E99" i="5"/>
  <c r="F99" i="5" s="1"/>
  <c r="G99" i="5"/>
  <c r="H99" i="5" s="1"/>
  <c r="E51" i="5"/>
  <c r="F51" i="5" s="1"/>
  <c r="G51" i="5"/>
  <c r="H51" i="5" s="1"/>
  <c r="E301" i="5"/>
  <c r="F301" i="5" s="1"/>
  <c r="G301" i="5"/>
  <c r="H301" i="5" s="1"/>
  <c r="E65" i="5"/>
  <c r="F65" i="5" s="1"/>
  <c r="G65" i="5"/>
  <c r="H65" i="5" s="1"/>
  <c r="E35" i="5"/>
  <c r="F35" i="5" s="1"/>
  <c r="G35" i="5"/>
  <c r="H35" i="5" s="1"/>
  <c r="I562" i="5"/>
  <c r="N8" i="13"/>
  <c r="N7" i="13"/>
  <c r="E204" i="5"/>
  <c r="F204" i="5" s="1"/>
  <c r="D93" i="5"/>
  <c r="E93" i="5"/>
  <c r="F93" i="5" s="1"/>
  <c r="E83" i="5"/>
  <c r="F83" i="5" s="1"/>
  <c r="D21" i="5"/>
  <c r="E21" i="5"/>
  <c r="F21" i="5" s="1"/>
  <c r="H14" i="13"/>
  <c r="I305" i="5"/>
  <c r="I181" i="5"/>
  <c r="I112" i="5"/>
  <c r="I153" i="5"/>
  <c r="I611" i="5"/>
  <c r="I275" i="5"/>
  <c r="I167" i="5"/>
  <c r="I48" i="5"/>
  <c r="I159" i="5"/>
  <c r="I129" i="5"/>
  <c r="I79" i="5"/>
  <c r="I442" i="5"/>
  <c r="I285" i="5"/>
  <c r="I219" i="5"/>
  <c r="I203" i="5"/>
  <c r="I169" i="5"/>
  <c r="I276" i="5"/>
  <c r="I234" i="5"/>
  <c r="I214" i="5"/>
  <c r="I154" i="5"/>
  <c r="I90" i="5"/>
  <c r="I26" i="5"/>
  <c r="I149" i="5"/>
  <c r="I73" i="5"/>
  <c r="I615" i="5"/>
  <c r="I607" i="5"/>
  <c r="I591" i="5"/>
  <c r="I610" i="5"/>
  <c r="I594" i="5"/>
  <c r="I289" i="5"/>
  <c r="I251" i="5"/>
  <c r="I197" i="5"/>
  <c r="I183" i="5"/>
  <c r="I316" i="5"/>
  <c r="I296" i="5"/>
  <c r="I292" i="5"/>
  <c r="I246" i="5"/>
  <c r="I200" i="5"/>
  <c r="I172" i="5"/>
  <c r="I88" i="5"/>
  <c r="I22" i="5"/>
  <c r="I151" i="5"/>
  <c r="I115" i="5"/>
  <c r="I71" i="5"/>
  <c r="I53" i="5"/>
  <c r="I605" i="5"/>
  <c r="I322" i="5"/>
  <c r="I546" i="5"/>
  <c r="I530" i="5"/>
  <c r="I482" i="5"/>
  <c r="I505" i="5"/>
  <c r="I477" i="5"/>
  <c r="I425" i="20"/>
  <c r="D413" i="5"/>
  <c r="I413" i="5" s="1"/>
  <c r="N15" i="13"/>
  <c r="C20" i="6"/>
  <c r="H12" i="13"/>
  <c r="N3" i="19"/>
  <c r="D398" i="5"/>
  <c r="E398" i="5"/>
  <c r="F398" i="5" s="1"/>
  <c r="M2" i="19"/>
  <c r="I608" i="5"/>
  <c r="I604" i="5"/>
  <c r="M1" i="19" l="1"/>
  <c r="M5" i="19" s="1"/>
  <c r="I231" i="5"/>
  <c r="N4" i="19"/>
  <c r="N6" i="19" s="1"/>
  <c r="H16" i="6"/>
  <c r="I204" i="5"/>
  <c r="I83" i="5"/>
  <c r="I77" i="5"/>
  <c r="N2" i="19"/>
  <c r="I353" i="20"/>
  <c r="I218" i="20"/>
  <c r="I235" i="20"/>
  <c r="L11" i="17"/>
  <c r="L4" i="17"/>
  <c r="M20" i="19"/>
  <c r="I68" i="5"/>
  <c r="I406" i="5"/>
  <c r="I457" i="5"/>
  <c r="I24" i="18"/>
  <c r="N4" i="18" s="1"/>
  <c r="I28" i="5"/>
  <c r="L2" i="17"/>
  <c r="L6" i="17" s="1"/>
  <c r="B18" i="17"/>
  <c r="I29" i="5"/>
  <c r="M8" i="13"/>
  <c r="M7" i="13"/>
  <c r="O1" i="19"/>
  <c r="O5" i="19" s="1"/>
  <c r="P3" i="20"/>
  <c r="P1" i="19"/>
  <c r="P5" i="19" s="1"/>
  <c r="C14" i="5"/>
  <c r="F9" i="5" s="1"/>
  <c r="M22" i="5" s="1"/>
  <c r="R1" i="19"/>
  <c r="R11" i="19" s="1"/>
  <c r="M1" i="20"/>
  <c r="M5" i="20" s="1"/>
  <c r="N3" i="20"/>
  <c r="M2" i="20"/>
  <c r="N2" i="20"/>
  <c r="M3" i="20"/>
  <c r="M4" i="20" s="1"/>
  <c r="M6" i="20" s="1"/>
  <c r="I398" i="5"/>
  <c r="P2" i="19"/>
  <c r="L20" i="19" s="1"/>
  <c r="P2" i="20"/>
  <c r="L20" i="20" s="1"/>
  <c r="I57" i="5"/>
  <c r="C44" i="9"/>
  <c r="C43" i="9"/>
  <c r="C45" i="9"/>
  <c r="C47" i="9"/>
  <c r="N2" i="18"/>
  <c r="N6" i="18" s="1"/>
  <c r="N3" i="18"/>
  <c r="P1" i="20"/>
  <c r="P5" i="20" s="1"/>
  <c r="O3" i="19"/>
  <c r="M20" i="20"/>
  <c r="P3" i="19"/>
  <c r="O3" i="20"/>
  <c r="I93" i="5"/>
  <c r="O2" i="19"/>
  <c r="N1" i="20"/>
  <c r="N5" i="20" s="1"/>
  <c r="M4" i="19"/>
  <c r="M6" i="19" s="1"/>
  <c r="M8" i="19" s="1"/>
  <c r="D118" i="5"/>
  <c r="G118" i="5"/>
  <c r="H118" i="5" s="1"/>
  <c r="E118" i="5"/>
  <c r="F118" i="5" s="1"/>
  <c r="E140" i="5"/>
  <c r="F140" i="5" s="1"/>
  <c r="D140" i="5"/>
  <c r="E196" i="5"/>
  <c r="F196" i="5" s="1"/>
  <c r="D196" i="5"/>
  <c r="E228" i="5"/>
  <c r="F228" i="5" s="1"/>
  <c r="D228" i="5"/>
  <c r="I35" i="5"/>
  <c r="I65" i="5"/>
  <c r="I301" i="5"/>
  <c r="I51" i="5"/>
  <c r="I99" i="5"/>
  <c r="I121" i="5"/>
  <c r="I189" i="5"/>
  <c r="R1" i="20"/>
  <c r="O1" i="20"/>
  <c r="O5" i="20" s="1"/>
  <c r="I21" i="5"/>
  <c r="O2" i="20"/>
  <c r="O9" i="18"/>
  <c r="O8" i="18"/>
  <c r="G17" i="6"/>
  <c r="E17" i="6"/>
  <c r="R5" i="19"/>
  <c r="R6" i="19" s="1"/>
  <c r="C21" i="6"/>
  <c r="N7" i="19" l="1"/>
  <c r="N8" i="19"/>
  <c r="L12" i="17"/>
  <c r="L5" i="17"/>
  <c r="L7" i="17" s="1"/>
  <c r="P4" i="19"/>
  <c r="P6" i="19" s="1"/>
  <c r="O4" i="19"/>
  <c r="O6" i="19" s="1"/>
  <c r="M7" i="20"/>
  <c r="M8" i="20"/>
  <c r="M7" i="19"/>
  <c r="N5" i="18"/>
  <c r="N7" i="18" s="1"/>
  <c r="I228" i="5"/>
  <c r="I196" i="5"/>
  <c r="I140" i="5"/>
  <c r="I118" i="5"/>
  <c r="P4" i="20"/>
  <c r="P6" i="20" s="1"/>
  <c r="N4" i="20"/>
  <c r="N6" i="20" s="1"/>
  <c r="O4" i="20"/>
  <c r="O6" i="20" s="1"/>
  <c r="O7" i="20" s="1"/>
  <c r="R5" i="20"/>
  <c r="R6" i="20" s="1"/>
  <c r="R11" i="20"/>
  <c r="P8" i="19"/>
  <c r="P7" i="19"/>
  <c r="C22" i="6"/>
  <c r="R12" i="19"/>
  <c r="R14" i="19" s="1"/>
  <c r="R15" i="19" s="1"/>
  <c r="R8" i="19"/>
  <c r="R7" i="19"/>
  <c r="D18" i="6"/>
  <c r="H17" i="6"/>
  <c r="L8" i="17" l="1"/>
  <c r="L9" i="17"/>
  <c r="L13" i="17"/>
  <c r="L15" i="17" s="1"/>
  <c r="L16" i="17" s="1"/>
  <c r="O8" i="19"/>
  <c r="O7" i="19"/>
  <c r="N9" i="18"/>
  <c r="N8" i="18"/>
  <c r="N8" i="20"/>
  <c r="N7" i="20"/>
  <c r="P8" i="20"/>
  <c r="P7" i="20"/>
  <c r="F5" i="5"/>
  <c r="N30" i="5"/>
  <c r="F8" i="5"/>
  <c r="L22" i="5"/>
  <c r="F7" i="5"/>
  <c r="F6" i="5"/>
  <c r="F10" i="5" s="1"/>
  <c r="R16" i="19"/>
  <c r="R12" i="20"/>
  <c r="R14" i="20" s="1"/>
  <c r="R16" i="20" s="1"/>
  <c r="R7" i="20"/>
  <c r="R8" i="20"/>
  <c r="O8" i="20"/>
  <c r="C23" i="6"/>
  <c r="G18" i="6"/>
  <c r="E18" i="6"/>
  <c r="L17" i="17" l="1"/>
  <c r="N34" i="5"/>
  <c r="N35" i="5" s="1"/>
  <c r="N41" i="5"/>
  <c r="N43" i="5" s="1"/>
  <c r="R15" i="20"/>
  <c r="H18" i="6"/>
  <c r="D19" i="6"/>
  <c r="C24" i="6"/>
  <c r="N45" i="5" l="1"/>
  <c r="N44" i="5"/>
  <c r="N37" i="5"/>
  <c r="N36" i="5"/>
  <c r="E19" i="6"/>
  <c r="G19" i="6"/>
  <c r="C25" i="6"/>
  <c r="C26" i="6" l="1"/>
  <c r="H19" i="6"/>
  <c r="D20" i="6"/>
  <c r="G20" i="6" l="1"/>
  <c r="E20" i="6"/>
  <c r="C27" i="6"/>
  <c r="C28" i="6" l="1"/>
  <c r="H20" i="6"/>
  <c r="D21" i="6"/>
  <c r="G21" i="6" l="1"/>
  <c r="E21" i="6"/>
  <c r="C29" i="6"/>
  <c r="C30" i="6" l="1"/>
  <c r="H21" i="6"/>
  <c r="D22" i="6"/>
  <c r="G22" i="6" l="1"/>
  <c r="E22" i="6"/>
  <c r="C31" i="6"/>
  <c r="C32" i="6" l="1"/>
  <c r="H22" i="6"/>
  <c r="D23" i="6"/>
  <c r="E23" i="6" l="1"/>
  <c r="G23" i="6"/>
  <c r="C33" i="6"/>
  <c r="C34" i="6" l="1"/>
  <c r="H23" i="6"/>
  <c r="D24" i="6"/>
  <c r="E24" i="6" l="1"/>
  <c r="G24" i="6"/>
  <c r="C35" i="6"/>
  <c r="H24" i="6" l="1"/>
  <c r="D25" i="6"/>
  <c r="C36" i="6"/>
  <c r="C37" i="6" l="1"/>
  <c r="G25" i="6"/>
  <c r="E25" i="6"/>
  <c r="H25" i="6" l="1"/>
  <c r="D26" i="6"/>
  <c r="C38" i="6"/>
  <c r="C39" i="6" l="1"/>
  <c r="E26" i="6"/>
  <c r="G26" i="6"/>
  <c r="C40" i="6" l="1"/>
  <c r="H26" i="6"/>
  <c r="D27" i="6"/>
  <c r="G27" i="6" l="1"/>
  <c r="E27" i="6"/>
  <c r="C41" i="6"/>
  <c r="C42" i="6" l="1"/>
  <c r="H27" i="6"/>
  <c r="D28" i="6"/>
  <c r="E28" i="6" l="1"/>
  <c r="G28" i="6"/>
  <c r="C43" i="6"/>
  <c r="H28" i="6" l="1"/>
  <c r="D29" i="6"/>
  <c r="C44" i="6"/>
  <c r="E29" i="6" l="1"/>
  <c r="G29" i="6"/>
  <c r="C45" i="6"/>
  <c r="H29" i="6" l="1"/>
  <c r="D30" i="6"/>
  <c r="C46" i="6"/>
  <c r="G30" i="6" l="1"/>
  <c r="E30" i="6"/>
  <c r="C47" i="6"/>
  <c r="C48" i="6" l="1"/>
  <c r="H30" i="6"/>
  <c r="D31" i="6"/>
  <c r="G31" i="6" l="1"/>
  <c r="E31" i="6"/>
  <c r="C49" i="6"/>
  <c r="C50" i="6" l="1"/>
  <c r="H31" i="6"/>
  <c r="D32" i="6"/>
  <c r="E32" i="6" l="1"/>
  <c r="G32" i="6"/>
  <c r="C51" i="6"/>
  <c r="H32" i="6" l="1"/>
  <c r="D33" i="6"/>
  <c r="C52" i="6"/>
  <c r="G33" i="6" l="1"/>
  <c r="E33" i="6"/>
  <c r="C53" i="6"/>
  <c r="C54" i="6" l="1"/>
  <c r="H33" i="6"/>
  <c r="D34" i="6"/>
  <c r="G34" i="6" l="1"/>
  <c r="E34" i="6"/>
  <c r="C55" i="6"/>
  <c r="C56" i="6" l="1"/>
  <c r="H34" i="6"/>
  <c r="D35" i="6"/>
  <c r="G35" i="6" l="1"/>
  <c r="E35" i="6"/>
  <c r="C57" i="6"/>
  <c r="C58" i="6" l="1"/>
  <c r="H35" i="6"/>
  <c r="D36" i="6"/>
  <c r="E36" i="6" l="1"/>
  <c r="G36" i="6"/>
  <c r="C59" i="6"/>
  <c r="H36" i="6" l="1"/>
  <c r="D37" i="6"/>
  <c r="C60" i="6"/>
  <c r="G37" i="6" l="1"/>
  <c r="E37" i="6"/>
  <c r="C61" i="6"/>
  <c r="C62" i="6" l="1"/>
  <c r="H37" i="6"/>
  <c r="D38" i="6"/>
  <c r="G38" i="6" l="1"/>
  <c r="E38" i="6"/>
  <c r="C63" i="6"/>
  <c r="C64" i="6" l="1"/>
  <c r="H38" i="6"/>
  <c r="D39" i="6"/>
  <c r="E39" i="6" l="1"/>
  <c r="G39" i="6"/>
  <c r="C65" i="6"/>
  <c r="C66" i="6" l="1"/>
  <c r="H39" i="6"/>
  <c r="D40" i="6"/>
  <c r="G40" i="6" l="1"/>
  <c r="E40" i="6"/>
  <c r="C67" i="6"/>
  <c r="C68" i="6" l="1"/>
  <c r="H40" i="6"/>
  <c r="D41" i="6"/>
  <c r="E41" i="6" l="1"/>
  <c r="G41" i="6"/>
  <c r="C69" i="6"/>
  <c r="C70" i="6" l="1"/>
  <c r="H41" i="6"/>
  <c r="D42" i="6"/>
  <c r="G42" i="6" l="1"/>
  <c r="E42" i="6"/>
  <c r="C71" i="6"/>
  <c r="C72" i="6" l="1"/>
  <c r="H42" i="6"/>
  <c r="D43" i="6"/>
  <c r="E43" i="6" l="1"/>
  <c r="G43" i="6"/>
  <c r="C73" i="6"/>
  <c r="C74" i="6" l="1"/>
  <c r="H43" i="6"/>
  <c r="D44" i="6"/>
  <c r="G44" i="6" l="1"/>
  <c r="E44" i="6"/>
  <c r="C75" i="6"/>
  <c r="C76" i="6" l="1"/>
  <c r="H44" i="6"/>
  <c r="D45" i="6"/>
  <c r="G45" i="6" l="1"/>
  <c r="E45" i="6"/>
  <c r="C77" i="6"/>
  <c r="C78" i="6" l="1"/>
  <c r="H45" i="6"/>
  <c r="D46" i="6"/>
  <c r="E46" i="6" l="1"/>
  <c r="G46" i="6"/>
  <c r="C79" i="6"/>
  <c r="C80" i="6" l="1"/>
  <c r="H46" i="6"/>
  <c r="D47" i="6"/>
  <c r="G47" i="6" l="1"/>
  <c r="E47" i="6"/>
  <c r="C81" i="6"/>
  <c r="C82" i="6" l="1"/>
  <c r="H47" i="6"/>
  <c r="D48" i="6"/>
  <c r="G48" i="6" l="1"/>
  <c r="E48" i="6"/>
  <c r="C83" i="6"/>
  <c r="C84" i="6" l="1"/>
  <c r="H48" i="6"/>
  <c r="D49" i="6"/>
  <c r="E49" i="6" l="1"/>
  <c r="G49" i="6"/>
  <c r="C85" i="6"/>
  <c r="C86" i="6" l="1"/>
  <c r="H49" i="6"/>
  <c r="D50" i="6"/>
  <c r="G50" i="6" l="1"/>
  <c r="E50" i="6"/>
  <c r="C87" i="6"/>
  <c r="C88" i="6" l="1"/>
  <c r="H50" i="6"/>
  <c r="D51" i="6"/>
  <c r="E51" i="6" l="1"/>
  <c r="G51" i="6"/>
  <c r="C89" i="6"/>
  <c r="C90" i="6" l="1"/>
  <c r="H51" i="6"/>
  <c r="D52" i="6"/>
  <c r="E52" i="6" l="1"/>
  <c r="G52" i="6"/>
  <c r="C91" i="6"/>
  <c r="C92" i="6" l="1"/>
  <c r="H52" i="6"/>
  <c r="D53" i="6"/>
  <c r="E53" i="6" l="1"/>
  <c r="G53" i="6"/>
  <c r="C93" i="6"/>
  <c r="C94" i="6" l="1"/>
  <c r="H53" i="6"/>
  <c r="D54" i="6"/>
  <c r="G54" i="6" l="1"/>
  <c r="E54" i="6"/>
  <c r="C95" i="6"/>
  <c r="C96" i="6" l="1"/>
  <c r="H54" i="6"/>
  <c r="D55" i="6"/>
  <c r="E55" i="6" l="1"/>
  <c r="G55" i="6"/>
  <c r="C97" i="6"/>
  <c r="C98" i="6" l="1"/>
  <c r="H55" i="6"/>
  <c r="D56" i="6"/>
  <c r="E56" i="6" l="1"/>
  <c r="G56" i="6"/>
  <c r="C99" i="6"/>
  <c r="C100" i="6" l="1"/>
  <c r="H56" i="6"/>
  <c r="D57" i="6"/>
  <c r="G57" i="6" l="1"/>
  <c r="E57" i="6"/>
  <c r="C101" i="6"/>
  <c r="C102" i="6" l="1"/>
  <c r="H57" i="6"/>
  <c r="D58" i="6"/>
  <c r="G58" i="6" l="1"/>
  <c r="E58" i="6"/>
  <c r="C103" i="6"/>
  <c r="C104" i="6" l="1"/>
  <c r="H58" i="6"/>
  <c r="D59" i="6"/>
  <c r="E59" i="6" l="1"/>
  <c r="G59" i="6"/>
  <c r="C105" i="6"/>
  <c r="C106" i="6" l="1"/>
  <c r="H59" i="6"/>
  <c r="D60" i="6"/>
  <c r="G60" i="6" l="1"/>
  <c r="E60" i="6"/>
  <c r="C107" i="6"/>
  <c r="C108" i="6" l="1"/>
  <c r="H60" i="6"/>
  <c r="D61" i="6"/>
  <c r="G61" i="6" l="1"/>
  <c r="E61" i="6"/>
  <c r="C109" i="6"/>
  <c r="C110" i="6" l="1"/>
  <c r="H61" i="6"/>
  <c r="D62" i="6"/>
  <c r="G62" i="6" l="1"/>
  <c r="E62" i="6"/>
  <c r="C111" i="6"/>
  <c r="C112" i="6" l="1"/>
  <c r="H62" i="6"/>
  <c r="D63" i="6"/>
  <c r="G63" i="6" l="1"/>
  <c r="E63" i="6"/>
  <c r="C113" i="6"/>
  <c r="C114" i="6" l="1"/>
  <c r="H63" i="6"/>
  <c r="D64" i="6"/>
  <c r="E64" i="6" l="1"/>
  <c r="G64" i="6"/>
  <c r="C115" i="6"/>
  <c r="H64" i="6" l="1"/>
  <c r="D65" i="6"/>
  <c r="C116" i="6"/>
  <c r="G65" i="6" l="1"/>
  <c r="E65" i="6"/>
  <c r="C117" i="6"/>
  <c r="C118" i="6" l="1"/>
  <c r="H65" i="6"/>
  <c r="D66" i="6"/>
  <c r="E66" i="6" l="1"/>
  <c r="G66" i="6"/>
  <c r="C119" i="6"/>
  <c r="C120" i="6" l="1"/>
  <c r="H66" i="6"/>
  <c r="D67" i="6"/>
  <c r="G67" i="6" l="1"/>
  <c r="E67" i="6"/>
  <c r="C121" i="6"/>
  <c r="C122" i="6" l="1"/>
  <c r="H67" i="6"/>
  <c r="D68" i="6"/>
  <c r="E68" i="6" l="1"/>
  <c r="G68" i="6"/>
  <c r="C123" i="6"/>
  <c r="H68" i="6" l="1"/>
  <c r="D69" i="6"/>
  <c r="C124" i="6"/>
  <c r="E69" i="6" l="1"/>
  <c r="G69" i="6"/>
  <c r="C125" i="6"/>
  <c r="C126" i="6" l="1"/>
  <c r="H69" i="6"/>
  <c r="D70" i="6"/>
  <c r="E70" i="6" l="1"/>
  <c r="G70" i="6"/>
  <c r="C127" i="6"/>
  <c r="C128" i="6" l="1"/>
  <c r="H70" i="6"/>
  <c r="D71" i="6"/>
  <c r="G71" i="6" l="1"/>
  <c r="E71" i="6"/>
  <c r="C129" i="6"/>
  <c r="C130" i="6" l="1"/>
  <c r="H71" i="6"/>
  <c r="D72" i="6"/>
  <c r="G72" i="6" l="1"/>
  <c r="E72" i="6"/>
  <c r="C131" i="6"/>
  <c r="C132" i="6" l="1"/>
  <c r="H72" i="6"/>
  <c r="D73" i="6"/>
  <c r="G73" i="6" l="1"/>
  <c r="E73" i="6"/>
  <c r="C133" i="6"/>
  <c r="C134" i="6" l="1"/>
  <c r="H73" i="6"/>
  <c r="D74" i="6"/>
  <c r="G74" i="6" l="1"/>
  <c r="E74" i="6"/>
  <c r="C135" i="6"/>
  <c r="C136" i="6" l="1"/>
  <c r="H74" i="6"/>
  <c r="D75" i="6"/>
  <c r="E75" i="6" l="1"/>
  <c r="G75" i="6"/>
  <c r="C137" i="6"/>
  <c r="C138" i="6" l="1"/>
  <c r="H75" i="6"/>
  <c r="D76" i="6"/>
  <c r="E76" i="6" l="1"/>
  <c r="G76" i="6"/>
  <c r="C139" i="6"/>
  <c r="C140" i="6" l="1"/>
  <c r="H76" i="6"/>
  <c r="D77" i="6"/>
  <c r="E77" i="6" l="1"/>
  <c r="G77" i="6"/>
  <c r="C141" i="6"/>
  <c r="C142" i="6" l="1"/>
  <c r="H77" i="6"/>
  <c r="D78" i="6"/>
  <c r="G78" i="6" l="1"/>
  <c r="E78" i="6"/>
  <c r="C143" i="6"/>
  <c r="C144" i="6" l="1"/>
  <c r="H78" i="6"/>
  <c r="D79" i="6"/>
  <c r="G79" i="6" l="1"/>
  <c r="E79" i="6"/>
  <c r="C145" i="6"/>
  <c r="C146" i="6" l="1"/>
  <c r="H79" i="6"/>
  <c r="D80" i="6"/>
  <c r="G80" i="6" l="1"/>
  <c r="E80" i="6"/>
  <c r="C147" i="6"/>
  <c r="C148" i="6" l="1"/>
  <c r="H80" i="6"/>
  <c r="D81" i="6"/>
  <c r="E81" i="6" l="1"/>
  <c r="G81" i="6"/>
  <c r="C149" i="6"/>
  <c r="C150" i="6" l="1"/>
  <c r="H81" i="6"/>
  <c r="D82" i="6"/>
  <c r="G82" i="6" l="1"/>
  <c r="E82" i="6"/>
  <c r="C151" i="6"/>
  <c r="C152" i="6" l="1"/>
  <c r="H82" i="6"/>
  <c r="D83" i="6"/>
  <c r="G83" i="6" l="1"/>
  <c r="E83" i="6"/>
  <c r="C153" i="6"/>
  <c r="C154" i="6" l="1"/>
  <c r="H83" i="6"/>
  <c r="D84" i="6"/>
  <c r="E84" i="6" l="1"/>
  <c r="G84" i="6"/>
  <c r="C155" i="6"/>
  <c r="C156" i="6" l="1"/>
  <c r="H84" i="6"/>
  <c r="D85" i="6"/>
  <c r="G85" i="6" l="1"/>
  <c r="E85" i="6"/>
  <c r="C157" i="6"/>
  <c r="C158" i="6" l="1"/>
  <c r="H85" i="6"/>
  <c r="D86" i="6"/>
  <c r="E86" i="6" l="1"/>
  <c r="G86" i="6"/>
  <c r="C159" i="6"/>
  <c r="H86" i="6" l="1"/>
  <c r="D87" i="6"/>
  <c r="C160" i="6"/>
  <c r="E87" i="6" l="1"/>
  <c r="G87" i="6"/>
  <c r="C161" i="6"/>
  <c r="H87" i="6" l="1"/>
  <c r="D88" i="6"/>
  <c r="C162" i="6"/>
  <c r="G88" i="6" l="1"/>
  <c r="E88" i="6"/>
  <c r="C163" i="6"/>
  <c r="C164" i="6" l="1"/>
  <c r="H88" i="6"/>
  <c r="D89" i="6"/>
  <c r="E89" i="6" l="1"/>
  <c r="G89" i="6"/>
  <c r="C165" i="6"/>
  <c r="C166" i="6" l="1"/>
  <c r="H89" i="6"/>
  <c r="D90" i="6"/>
  <c r="E90" i="6" l="1"/>
  <c r="G90" i="6"/>
  <c r="C167" i="6"/>
  <c r="H90" i="6" l="1"/>
  <c r="D91" i="6"/>
  <c r="C168" i="6"/>
  <c r="E91" i="6" l="1"/>
  <c r="G91" i="6"/>
  <c r="C169" i="6"/>
  <c r="C170" i="6" l="1"/>
  <c r="H91" i="6"/>
  <c r="D92" i="6"/>
  <c r="G92" i="6" l="1"/>
  <c r="E92" i="6"/>
  <c r="C171" i="6"/>
  <c r="C172" i="6" l="1"/>
  <c r="H92" i="6"/>
  <c r="D93" i="6"/>
  <c r="E93" i="6" l="1"/>
  <c r="G93" i="6"/>
  <c r="C173" i="6"/>
  <c r="C174" i="6" l="1"/>
  <c r="H93" i="6"/>
  <c r="D94" i="6"/>
  <c r="G94" i="6" l="1"/>
  <c r="E94" i="6"/>
  <c r="C175" i="6"/>
  <c r="C176" i="6" l="1"/>
  <c r="H94" i="6"/>
  <c r="D95" i="6"/>
  <c r="E95" i="6" l="1"/>
  <c r="G95" i="6"/>
  <c r="C177" i="6"/>
  <c r="H95" i="6" l="1"/>
  <c r="D96" i="6"/>
  <c r="C178" i="6"/>
  <c r="G96" i="6" l="1"/>
  <c r="E96" i="6"/>
  <c r="C179" i="6"/>
  <c r="C180" i="6" l="1"/>
  <c r="H96" i="6"/>
  <c r="D97" i="6"/>
  <c r="E97" i="6" l="1"/>
  <c r="G97" i="6"/>
  <c r="C181" i="6"/>
  <c r="C182" i="6" l="1"/>
  <c r="H97" i="6"/>
  <c r="D98" i="6"/>
  <c r="E98" i="6" l="1"/>
  <c r="G98" i="6"/>
  <c r="C183" i="6"/>
  <c r="H98" i="6" l="1"/>
  <c r="D99" i="6"/>
  <c r="C184" i="6"/>
  <c r="G99" i="6" l="1"/>
  <c r="E99" i="6"/>
  <c r="C185" i="6"/>
  <c r="C186" i="6" l="1"/>
  <c r="H99" i="6"/>
  <c r="D100" i="6"/>
  <c r="E100" i="6" l="1"/>
  <c r="G100" i="6"/>
  <c r="C187" i="6"/>
  <c r="H100" i="6" l="1"/>
  <c r="D101" i="6"/>
  <c r="C188" i="6"/>
  <c r="E101" i="6" l="1"/>
  <c r="G101" i="6"/>
  <c r="C189" i="6"/>
  <c r="C190" i="6" l="1"/>
  <c r="H101" i="6"/>
  <c r="D102" i="6"/>
  <c r="G102" i="6" l="1"/>
  <c r="E102" i="6"/>
  <c r="C191" i="6"/>
  <c r="C192" i="6" l="1"/>
  <c r="H102" i="6"/>
  <c r="D103" i="6"/>
  <c r="C193" i="6" l="1"/>
  <c r="E103" i="6"/>
  <c r="G103" i="6"/>
  <c r="C194" i="6" l="1"/>
  <c r="H103" i="6"/>
  <c r="D104" i="6"/>
  <c r="C195" i="6" l="1"/>
  <c r="E104" i="6"/>
  <c r="G104" i="6"/>
  <c r="C196" i="6" l="1"/>
  <c r="H104" i="6"/>
  <c r="D105" i="6"/>
  <c r="C197" i="6" l="1"/>
  <c r="G105" i="6"/>
  <c r="E105" i="6"/>
  <c r="H105" i="6" l="1"/>
  <c r="D106" i="6"/>
  <c r="C198" i="6"/>
  <c r="C199" i="6" l="1"/>
  <c r="E106" i="6"/>
  <c r="G106" i="6"/>
  <c r="C200" i="6" l="1"/>
  <c r="H106" i="6"/>
  <c r="D107" i="6"/>
  <c r="C201" i="6" l="1"/>
  <c r="G107" i="6"/>
  <c r="E107" i="6"/>
  <c r="H107" i="6" l="1"/>
  <c r="D108" i="6"/>
  <c r="C202" i="6"/>
  <c r="C203" i="6" l="1"/>
  <c r="E108" i="6"/>
  <c r="G108" i="6"/>
  <c r="C204" i="6" l="1"/>
  <c r="H108" i="6"/>
  <c r="D109" i="6"/>
  <c r="C205" i="6" l="1"/>
  <c r="E109" i="6"/>
  <c r="G109" i="6"/>
  <c r="C206" i="6" l="1"/>
  <c r="H109" i="6"/>
  <c r="D110" i="6"/>
  <c r="C207" i="6" l="1"/>
  <c r="G110" i="6"/>
  <c r="E110" i="6"/>
  <c r="H110" i="6" l="1"/>
  <c r="D111" i="6"/>
  <c r="C208" i="6"/>
  <c r="C209" i="6" l="1"/>
  <c r="E111" i="6"/>
  <c r="G111" i="6"/>
  <c r="C210" i="6" l="1"/>
  <c r="H111" i="6"/>
  <c r="D112" i="6"/>
  <c r="C211" i="6" l="1"/>
  <c r="G112" i="6"/>
  <c r="E112" i="6"/>
  <c r="H112" i="6" l="1"/>
  <c r="D113" i="6"/>
  <c r="C212" i="6"/>
  <c r="C213" i="6" l="1"/>
  <c r="G113" i="6"/>
  <c r="E113" i="6"/>
  <c r="H113" i="6" l="1"/>
  <c r="D114" i="6"/>
  <c r="C214" i="6"/>
  <c r="C215" i="6" l="1"/>
  <c r="G114" i="6"/>
  <c r="E114" i="6"/>
  <c r="H114" i="6" l="1"/>
  <c r="D115" i="6"/>
  <c r="C216" i="6"/>
  <c r="C217" i="6" l="1"/>
  <c r="G115" i="6"/>
  <c r="E115" i="6"/>
  <c r="H115" i="6" l="1"/>
  <c r="D116" i="6"/>
  <c r="C218" i="6"/>
  <c r="C219" i="6" l="1"/>
  <c r="G116" i="6"/>
  <c r="E116" i="6"/>
  <c r="H116" i="6" l="1"/>
  <c r="D117" i="6"/>
  <c r="C220" i="6"/>
  <c r="C221" i="6" l="1"/>
  <c r="E117" i="6"/>
  <c r="G117" i="6"/>
  <c r="C222" i="6" l="1"/>
  <c r="H117" i="6"/>
  <c r="D118" i="6"/>
  <c r="C223" i="6" l="1"/>
  <c r="E118" i="6"/>
  <c r="G118" i="6"/>
  <c r="C224" i="6" l="1"/>
  <c r="H118" i="6"/>
  <c r="D119" i="6"/>
  <c r="C225" i="6" l="1"/>
  <c r="G119" i="6"/>
  <c r="E119" i="6"/>
  <c r="H119" i="6" l="1"/>
  <c r="D120" i="6"/>
  <c r="C226" i="6"/>
  <c r="C227" i="6" l="1"/>
  <c r="G120" i="6"/>
  <c r="E120" i="6"/>
  <c r="H120" i="6" l="1"/>
  <c r="D121" i="6"/>
  <c r="C228" i="6"/>
  <c r="C229" i="6" l="1"/>
  <c r="G121" i="6"/>
  <c r="E121" i="6"/>
  <c r="H121" i="6" l="1"/>
  <c r="D122" i="6"/>
  <c r="C230" i="6"/>
  <c r="C231" i="6" l="1"/>
  <c r="E122" i="6"/>
  <c r="G122" i="6"/>
  <c r="C232" i="6" l="1"/>
  <c r="H122" i="6"/>
  <c r="D123" i="6"/>
  <c r="C233" i="6" l="1"/>
  <c r="E123" i="6"/>
  <c r="G123" i="6"/>
  <c r="H123" i="6" l="1"/>
  <c r="D124" i="6"/>
  <c r="C234" i="6"/>
  <c r="C235" i="6" l="1"/>
  <c r="E124" i="6"/>
  <c r="G124" i="6"/>
  <c r="C236" i="6" l="1"/>
  <c r="H124" i="6"/>
  <c r="D125" i="6"/>
  <c r="C237" i="6" l="1"/>
  <c r="E125" i="6"/>
  <c r="G125" i="6"/>
  <c r="C238" i="6" l="1"/>
  <c r="H125" i="6"/>
  <c r="D126" i="6"/>
  <c r="C239" i="6" l="1"/>
  <c r="E126" i="6"/>
  <c r="G126" i="6"/>
  <c r="C240" i="6" l="1"/>
  <c r="H126" i="6"/>
  <c r="D127" i="6"/>
  <c r="C241" i="6" l="1"/>
  <c r="E127" i="6"/>
  <c r="G127" i="6"/>
  <c r="C242" i="6" l="1"/>
  <c r="H127" i="6"/>
  <c r="D128" i="6"/>
  <c r="C243" i="6" l="1"/>
  <c r="G128" i="6"/>
  <c r="E128" i="6"/>
  <c r="H128" i="6" l="1"/>
  <c r="D129" i="6"/>
  <c r="C244" i="6"/>
  <c r="C245" i="6" l="1"/>
  <c r="G129" i="6"/>
  <c r="E129" i="6"/>
  <c r="H129" i="6" l="1"/>
  <c r="D130" i="6"/>
  <c r="C246" i="6"/>
  <c r="C247" i="6" l="1"/>
  <c r="E130" i="6"/>
  <c r="G130" i="6"/>
  <c r="C248" i="6" l="1"/>
  <c r="H130" i="6"/>
  <c r="D131" i="6"/>
  <c r="C249" i="6" l="1"/>
  <c r="G131" i="6"/>
  <c r="E131" i="6"/>
  <c r="H131" i="6" l="1"/>
  <c r="D132" i="6"/>
  <c r="C250" i="6"/>
  <c r="C251" i="6" l="1"/>
  <c r="E132" i="6"/>
  <c r="G132" i="6"/>
  <c r="C252" i="6" l="1"/>
  <c r="H132" i="6"/>
  <c r="D133" i="6"/>
  <c r="C253" i="6" l="1"/>
  <c r="G133" i="6"/>
  <c r="E133" i="6"/>
  <c r="H133" i="6" l="1"/>
  <c r="D134" i="6"/>
  <c r="C254" i="6"/>
  <c r="C255" i="6" l="1"/>
  <c r="G134" i="6"/>
  <c r="E134" i="6"/>
  <c r="H134" i="6" l="1"/>
  <c r="D135" i="6"/>
  <c r="C256" i="6"/>
  <c r="C257" i="6" l="1"/>
  <c r="G135" i="6"/>
  <c r="E135" i="6"/>
  <c r="H135" i="6" l="1"/>
  <c r="D136" i="6"/>
  <c r="C258" i="6"/>
  <c r="C259" i="6" l="1"/>
  <c r="E136" i="6"/>
  <c r="G136" i="6"/>
  <c r="C260" i="6" l="1"/>
  <c r="H136" i="6"/>
  <c r="D137" i="6"/>
  <c r="C261" i="6" l="1"/>
  <c r="E137" i="6"/>
  <c r="G137" i="6"/>
  <c r="C262" i="6" l="1"/>
  <c r="H137" i="6"/>
  <c r="D138" i="6"/>
  <c r="C263" i="6" l="1"/>
  <c r="E138" i="6"/>
  <c r="G138" i="6"/>
  <c r="C264" i="6" l="1"/>
  <c r="H138" i="6"/>
  <c r="D139" i="6"/>
  <c r="C265" i="6" l="1"/>
  <c r="G139" i="6"/>
  <c r="E139" i="6"/>
  <c r="H139" i="6" l="1"/>
  <c r="D140" i="6"/>
  <c r="C266" i="6"/>
  <c r="C267" i="6" l="1"/>
  <c r="E140" i="6"/>
  <c r="G140" i="6"/>
  <c r="C268" i="6" l="1"/>
  <c r="H140" i="6"/>
  <c r="D141" i="6"/>
  <c r="C269" i="6" l="1"/>
  <c r="G141" i="6"/>
  <c r="E141" i="6"/>
  <c r="H141" i="6" l="1"/>
  <c r="D142" i="6"/>
  <c r="C270" i="6"/>
  <c r="C271" i="6" l="1"/>
  <c r="G142" i="6"/>
  <c r="E142" i="6"/>
  <c r="H142" i="6" l="1"/>
  <c r="D143" i="6"/>
  <c r="C272" i="6"/>
  <c r="C273" i="6" l="1"/>
  <c r="G143" i="6"/>
  <c r="E143" i="6"/>
  <c r="H143" i="6" l="1"/>
  <c r="D144" i="6"/>
  <c r="C274" i="6"/>
  <c r="C275" i="6" l="1"/>
  <c r="G144" i="6"/>
  <c r="E144" i="6"/>
  <c r="H144" i="6" l="1"/>
  <c r="D145" i="6"/>
  <c r="C276" i="6"/>
  <c r="C277" i="6" l="1"/>
  <c r="G145" i="6"/>
  <c r="E145" i="6"/>
  <c r="H145" i="6" l="1"/>
  <c r="D146" i="6"/>
  <c r="C278" i="6"/>
  <c r="C279" i="6" l="1"/>
  <c r="E146" i="6"/>
  <c r="G146" i="6"/>
  <c r="C280" i="6" l="1"/>
  <c r="H146" i="6"/>
  <c r="D147" i="6"/>
  <c r="C281" i="6" l="1"/>
  <c r="G147" i="6"/>
  <c r="E147" i="6"/>
  <c r="H147" i="6" l="1"/>
  <c r="D148" i="6"/>
  <c r="C282" i="6"/>
  <c r="C283" i="6" l="1"/>
  <c r="G148" i="6"/>
  <c r="E148" i="6"/>
  <c r="H148" i="6" l="1"/>
  <c r="D149" i="6"/>
  <c r="C284" i="6"/>
  <c r="C285" i="6" l="1"/>
  <c r="E149" i="6"/>
  <c r="G149" i="6"/>
  <c r="H149" i="6" l="1"/>
  <c r="D150" i="6"/>
  <c r="C286" i="6"/>
  <c r="C287" i="6" l="1"/>
  <c r="E150" i="6"/>
  <c r="G150" i="6"/>
  <c r="C288" i="6" l="1"/>
  <c r="H150" i="6"/>
  <c r="D151" i="6"/>
  <c r="C289" i="6" l="1"/>
  <c r="E151" i="6"/>
  <c r="G151" i="6"/>
  <c r="H151" i="6" l="1"/>
  <c r="D152" i="6"/>
  <c r="C290" i="6"/>
  <c r="C291" i="6" l="1"/>
  <c r="E152" i="6"/>
  <c r="G152" i="6"/>
  <c r="C292" i="6" l="1"/>
  <c r="H152" i="6"/>
  <c r="D153" i="6"/>
  <c r="C293" i="6" l="1"/>
  <c r="G153" i="6"/>
  <c r="E153" i="6"/>
  <c r="H153" i="6" l="1"/>
  <c r="D154" i="6"/>
  <c r="C294" i="6"/>
  <c r="C295" i="6" l="1"/>
  <c r="G154" i="6"/>
  <c r="E154" i="6"/>
  <c r="H154" i="6" l="1"/>
  <c r="D155" i="6"/>
  <c r="C296" i="6"/>
  <c r="C297" i="6" l="1"/>
  <c r="E155" i="6"/>
  <c r="G155" i="6"/>
  <c r="C298" i="6" l="1"/>
  <c r="H155" i="6"/>
  <c r="D156" i="6"/>
  <c r="C299" i="6" l="1"/>
  <c r="E156" i="6"/>
  <c r="G156" i="6"/>
  <c r="C300" i="6" l="1"/>
  <c r="H156" i="6"/>
  <c r="D157" i="6"/>
  <c r="C301" i="6" l="1"/>
  <c r="G157" i="6"/>
  <c r="E157" i="6"/>
  <c r="H157" i="6" l="1"/>
  <c r="D158" i="6"/>
  <c r="C302" i="6"/>
  <c r="C303" i="6" l="1"/>
  <c r="G158" i="6"/>
  <c r="E158" i="6"/>
  <c r="H158" i="6" l="1"/>
  <c r="D159" i="6"/>
  <c r="C304" i="6"/>
  <c r="C305" i="6" l="1"/>
  <c r="G159" i="6"/>
  <c r="E159" i="6"/>
  <c r="H159" i="6" l="1"/>
  <c r="D160" i="6"/>
  <c r="C306" i="6"/>
  <c r="C307" i="6" l="1"/>
  <c r="G160" i="6"/>
  <c r="E160" i="6"/>
  <c r="H160" i="6" l="1"/>
  <c r="D161" i="6"/>
  <c r="C308" i="6"/>
  <c r="C309" i="6" l="1"/>
  <c r="G161" i="6"/>
  <c r="E161" i="6"/>
  <c r="H161" i="6" l="1"/>
  <c r="D162" i="6"/>
  <c r="C310" i="6"/>
  <c r="C311" i="6" l="1"/>
  <c r="G162" i="6"/>
  <c r="E162" i="6"/>
  <c r="H162" i="6" l="1"/>
  <c r="D163" i="6"/>
  <c r="C312" i="6"/>
  <c r="C313" i="6" l="1"/>
  <c r="G163" i="6"/>
  <c r="E163" i="6"/>
  <c r="H163" i="6" l="1"/>
  <c r="D164" i="6"/>
  <c r="C314" i="6"/>
  <c r="C315" i="6" l="1"/>
  <c r="E164" i="6"/>
  <c r="G164" i="6"/>
  <c r="C316" i="6" l="1"/>
  <c r="H164" i="6"/>
  <c r="D165" i="6"/>
  <c r="C317" i="6" l="1"/>
  <c r="G165" i="6"/>
  <c r="E165" i="6"/>
  <c r="H165" i="6" l="1"/>
  <c r="D166" i="6"/>
  <c r="C318" i="6"/>
  <c r="C319" i="6" l="1"/>
  <c r="E166" i="6"/>
  <c r="G166" i="6"/>
  <c r="H166" i="6" l="1"/>
  <c r="D167" i="6"/>
  <c r="C320" i="6"/>
  <c r="E167" i="6" l="1"/>
  <c r="G167" i="6"/>
  <c r="C321" i="6"/>
  <c r="C322" i="6" l="1"/>
  <c r="H167" i="6"/>
  <c r="D168" i="6"/>
  <c r="G168" i="6" l="1"/>
  <c r="E168" i="6"/>
  <c r="C323" i="6"/>
  <c r="C324" i="6" l="1"/>
  <c r="H168" i="6"/>
  <c r="D169" i="6"/>
  <c r="E169" i="6" l="1"/>
  <c r="G169" i="6"/>
  <c r="C325" i="6"/>
  <c r="C326" i="6" l="1"/>
  <c r="H169" i="6"/>
  <c r="D170" i="6"/>
  <c r="E170" i="6" l="1"/>
  <c r="G170" i="6"/>
  <c r="C327" i="6"/>
  <c r="H170" i="6" l="1"/>
  <c r="D171" i="6"/>
  <c r="C328" i="6"/>
  <c r="E171" i="6" l="1"/>
  <c r="G171" i="6"/>
  <c r="C329" i="6"/>
  <c r="C330" i="6" l="1"/>
  <c r="H171" i="6"/>
  <c r="D172" i="6"/>
  <c r="E172" i="6" l="1"/>
  <c r="G172" i="6"/>
  <c r="C331" i="6"/>
  <c r="H172" i="6" l="1"/>
  <c r="D173" i="6"/>
  <c r="C332" i="6"/>
  <c r="E173" i="6" l="1"/>
  <c r="G173" i="6"/>
  <c r="C333" i="6"/>
  <c r="H173" i="6" l="1"/>
  <c r="D174" i="6"/>
  <c r="C334" i="6"/>
  <c r="E174" i="6" l="1"/>
  <c r="G174" i="6"/>
  <c r="C335" i="6"/>
  <c r="H174" i="6" l="1"/>
  <c r="D175" i="6"/>
  <c r="C336" i="6"/>
  <c r="G175" i="6" l="1"/>
  <c r="E175" i="6"/>
  <c r="C337" i="6"/>
  <c r="C338" i="6" l="1"/>
  <c r="H175" i="6"/>
  <c r="D176" i="6"/>
  <c r="G176" i="6" l="1"/>
  <c r="E176" i="6"/>
  <c r="C339" i="6"/>
  <c r="C340" i="6" l="1"/>
  <c r="H176" i="6"/>
  <c r="D177" i="6"/>
  <c r="G177" i="6" l="1"/>
  <c r="E177" i="6"/>
  <c r="C341" i="6"/>
  <c r="C342" i="6" l="1"/>
  <c r="H177" i="6"/>
  <c r="D178" i="6"/>
  <c r="E178" i="6" l="1"/>
  <c r="G178" i="6"/>
  <c r="C343" i="6"/>
  <c r="H178" i="6" l="1"/>
  <c r="D179" i="6"/>
  <c r="C344" i="6"/>
  <c r="C345" i="6" l="1"/>
  <c r="E179" i="6"/>
  <c r="G179" i="6"/>
  <c r="H179" i="6" l="1"/>
  <c r="D180" i="6"/>
  <c r="C346" i="6"/>
  <c r="G180" i="6" l="1"/>
  <c r="E180" i="6"/>
  <c r="C347" i="6"/>
  <c r="C348" i="6" l="1"/>
  <c r="H180" i="6"/>
  <c r="D181" i="6"/>
  <c r="E181" i="6" l="1"/>
  <c r="G181" i="6"/>
  <c r="C349" i="6"/>
  <c r="H181" i="6" l="1"/>
  <c r="D182" i="6"/>
  <c r="C350" i="6"/>
  <c r="E182" i="6" l="1"/>
  <c r="G182" i="6"/>
  <c r="C351" i="6"/>
  <c r="H182" i="6" l="1"/>
  <c r="D183" i="6"/>
  <c r="C352" i="6"/>
  <c r="C353" i="6" l="1"/>
  <c r="G183" i="6"/>
  <c r="E183" i="6"/>
  <c r="H183" i="6" l="1"/>
  <c r="D184" i="6"/>
  <c r="C354" i="6"/>
  <c r="E184" i="6" l="1"/>
  <c r="G184" i="6"/>
  <c r="C355" i="6"/>
  <c r="H184" i="6" l="1"/>
  <c r="D185" i="6"/>
  <c r="C356" i="6"/>
  <c r="C357" i="6" l="1"/>
  <c r="E185" i="6"/>
  <c r="G185" i="6"/>
  <c r="H185" i="6" l="1"/>
  <c r="D186" i="6"/>
  <c r="C358" i="6"/>
  <c r="E186" i="6" l="1"/>
  <c r="G186" i="6"/>
  <c r="C359" i="6"/>
  <c r="H186" i="6" l="1"/>
  <c r="D187" i="6"/>
  <c r="C360" i="6"/>
  <c r="C361" i="6" l="1"/>
  <c r="E187" i="6"/>
  <c r="G187" i="6"/>
  <c r="H187" i="6" l="1"/>
  <c r="D188" i="6"/>
  <c r="C362" i="6"/>
  <c r="E188" i="6" l="1"/>
  <c r="G188" i="6"/>
  <c r="C363" i="6"/>
  <c r="H188" i="6" l="1"/>
  <c r="D189" i="6"/>
  <c r="C364" i="6"/>
  <c r="C365" i="6" l="1"/>
  <c r="G189" i="6"/>
  <c r="E189" i="6"/>
  <c r="H189" i="6" l="1"/>
  <c r="D190" i="6"/>
  <c r="C366" i="6"/>
  <c r="E190" i="6" l="1"/>
  <c r="G190" i="6"/>
  <c r="C367" i="6"/>
  <c r="H190" i="6" l="1"/>
  <c r="D191" i="6"/>
  <c r="C368" i="6"/>
  <c r="C369" i="6" l="1"/>
  <c r="G191" i="6"/>
  <c r="E191" i="6"/>
  <c r="H191" i="6" l="1"/>
  <c r="D192" i="6"/>
  <c r="C370" i="6"/>
  <c r="G192" i="6" l="1"/>
  <c r="E192" i="6"/>
  <c r="C371" i="6"/>
  <c r="C372" i="6" l="1"/>
  <c r="H192" i="6"/>
  <c r="D193" i="6"/>
  <c r="E193" i="6" l="1"/>
  <c r="G193" i="6"/>
  <c r="C373" i="6"/>
  <c r="H193" i="6" l="1"/>
  <c r="D194" i="6"/>
  <c r="C374" i="6"/>
  <c r="G194" i="6" l="1"/>
  <c r="E194" i="6"/>
  <c r="C375" i="6"/>
  <c r="C376" i="6" l="1"/>
  <c r="H194" i="6"/>
  <c r="D195" i="6"/>
  <c r="E195" i="6" l="1"/>
  <c r="G195" i="6"/>
  <c r="C377" i="6"/>
  <c r="H195" i="6" l="1"/>
  <c r="D196" i="6"/>
  <c r="C378" i="6"/>
  <c r="G196" i="6" l="1"/>
  <c r="E196" i="6"/>
  <c r="C379" i="6"/>
  <c r="C380" i="6" l="1"/>
  <c r="H196" i="6"/>
  <c r="D197" i="6"/>
  <c r="G197" i="6" l="1"/>
  <c r="E197" i="6"/>
  <c r="C381" i="6"/>
  <c r="C382" i="6" l="1"/>
  <c r="H197" i="6"/>
  <c r="D198" i="6"/>
  <c r="G198" i="6" l="1"/>
  <c r="E198" i="6"/>
  <c r="C383" i="6"/>
  <c r="C384" i="6" l="1"/>
  <c r="H198" i="6"/>
  <c r="D199" i="6"/>
  <c r="G199" i="6" l="1"/>
  <c r="E199" i="6"/>
  <c r="C385" i="6"/>
  <c r="C386" i="6" l="1"/>
  <c r="H199" i="6"/>
  <c r="D200" i="6"/>
  <c r="G200" i="6" l="1"/>
  <c r="E200" i="6"/>
  <c r="C387" i="6"/>
  <c r="C388" i="6" l="1"/>
  <c r="H200" i="6"/>
  <c r="D201" i="6"/>
  <c r="G201" i="6" l="1"/>
  <c r="E201" i="6"/>
  <c r="C389" i="6"/>
  <c r="C390" i="6" l="1"/>
  <c r="H201" i="6"/>
  <c r="D202" i="6"/>
  <c r="E202" i="6" l="1"/>
  <c r="G202" i="6"/>
  <c r="C391" i="6"/>
  <c r="H202" i="6" l="1"/>
  <c r="D203" i="6"/>
  <c r="C392" i="6"/>
  <c r="C393" i="6" l="1"/>
  <c r="E203" i="6"/>
  <c r="G203" i="6"/>
  <c r="H203" i="6" l="1"/>
  <c r="D204" i="6"/>
  <c r="C394" i="6"/>
  <c r="G204" i="6" l="1"/>
  <c r="E204" i="6"/>
  <c r="C395" i="6"/>
  <c r="C396" i="6" l="1"/>
  <c r="H204" i="6"/>
  <c r="D205" i="6"/>
  <c r="G205" i="6" l="1"/>
  <c r="E205" i="6"/>
  <c r="C397" i="6"/>
  <c r="C398" i="6" l="1"/>
  <c r="H205" i="6"/>
  <c r="D206" i="6"/>
  <c r="G206" i="6" l="1"/>
  <c r="E206" i="6"/>
  <c r="C399" i="6"/>
  <c r="C400" i="6" l="1"/>
  <c r="H206" i="6"/>
  <c r="D207" i="6"/>
  <c r="E207" i="6" l="1"/>
  <c r="G207" i="6"/>
  <c r="C401" i="6"/>
  <c r="H207" i="6" l="1"/>
  <c r="D208" i="6"/>
  <c r="C402" i="6"/>
  <c r="G208" i="6" l="1"/>
  <c r="E208" i="6"/>
  <c r="C403" i="6"/>
  <c r="C404" i="6" l="1"/>
  <c r="H208" i="6"/>
  <c r="D209" i="6"/>
  <c r="E209" i="6" l="1"/>
  <c r="G209" i="6"/>
  <c r="C405" i="6"/>
  <c r="H209" i="6" l="1"/>
  <c r="D210" i="6"/>
  <c r="C406" i="6"/>
  <c r="E210" i="6" l="1"/>
  <c r="G210" i="6"/>
  <c r="C407" i="6"/>
  <c r="H210" i="6" l="1"/>
  <c r="D211" i="6"/>
  <c r="C408" i="6"/>
  <c r="C409" i="6" l="1"/>
  <c r="G211" i="6"/>
  <c r="E211" i="6"/>
  <c r="H211" i="6" l="1"/>
  <c r="D212" i="6"/>
  <c r="C410" i="6"/>
  <c r="G212" i="6" l="1"/>
  <c r="E212" i="6"/>
  <c r="C411" i="6"/>
  <c r="C412" i="6" l="1"/>
  <c r="H212" i="6"/>
  <c r="D213" i="6"/>
  <c r="E213" i="6" l="1"/>
  <c r="G213" i="6"/>
  <c r="C413" i="6"/>
  <c r="H213" i="6" l="1"/>
  <c r="D214" i="6"/>
  <c r="C414" i="6"/>
  <c r="E214" i="6" l="1"/>
  <c r="G214" i="6"/>
  <c r="C415" i="6"/>
  <c r="H214" i="6" l="1"/>
  <c r="D215" i="6"/>
  <c r="C416" i="6"/>
  <c r="C417" i="6" l="1"/>
  <c r="G215" i="6"/>
  <c r="E215" i="6"/>
  <c r="H215" i="6" l="1"/>
  <c r="D216" i="6"/>
  <c r="C418" i="6"/>
  <c r="G216" i="6" l="1"/>
  <c r="E216" i="6"/>
  <c r="C419" i="6"/>
  <c r="C420" i="6" l="1"/>
  <c r="H216" i="6"/>
  <c r="D217" i="6"/>
  <c r="E217" i="6" l="1"/>
  <c r="G217" i="6"/>
  <c r="C421" i="6"/>
  <c r="H217" i="6" l="1"/>
  <c r="D218" i="6"/>
  <c r="C422" i="6"/>
  <c r="E218" i="6" l="1"/>
  <c r="G218" i="6"/>
  <c r="C423" i="6"/>
  <c r="H218" i="6" l="1"/>
  <c r="D219" i="6"/>
  <c r="C424" i="6"/>
  <c r="C425" i="6" l="1"/>
  <c r="G219" i="6"/>
  <c r="E219" i="6"/>
  <c r="H219" i="6" l="1"/>
  <c r="D220" i="6"/>
  <c r="C426" i="6"/>
  <c r="E220" i="6" l="1"/>
  <c r="G220" i="6"/>
  <c r="C427" i="6"/>
  <c r="H220" i="6" l="1"/>
  <c r="D221" i="6"/>
  <c r="C428" i="6"/>
  <c r="C429" i="6" l="1"/>
  <c r="G221" i="6"/>
  <c r="E221" i="6"/>
  <c r="H221" i="6" l="1"/>
  <c r="D222" i="6"/>
  <c r="C430" i="6"/>
  <c r="G222" i="6" l="1"/>
  <c r="E222" i="6"/>
  <c r="C431" i="6"/>
  <c r="C432" i="6" l="1"/>
  <c r="H222" i="6"/>
  <c r="D223" i="6"/>
  <c r="G223" i="6" l="1"/>
  <c r="E223" i="6"/>
  <c r="C433" i="6"/>
  <c r="C434" i="6" l="1"/>
  <c r="H223" i="6"/>
  <c r="D224" i="6"/>
  <c r="E224" i="6" l="1"/>
  <c r="G224" i="6"/>
  <c r="C435" i="6"/>
  <c r="H224" i="6" l="1"/>
  <c r="D225" i="6"/>
  <c r="C436" i="6"/>
  <c r="C437" i="6" l="1"/>
  <c r="E225" i="6"/>
  <c r="G225" i="6"/>
  <c r="H225" i="6" l="1"/>
  <c r="D226" i="6"/>
  <c r="C438" i="6"/>
  <c r="G226" i="6" l="1"/>
  <c r="E226" i="6"/>
  <c r="C439" i="6"/>
  <c r="C440" i="6" l="1"/>
  <c r="H226" i="6"/>
  <c r="D227" i="6"/>
  <c r="G227" i="6" l="1"/>
  <c r="E227" i="6"/>
  <c r="C441" i="6"/>
  <c r="C442" i="6" l="1"/>
  <c r="H227" i="6"/>
  <c r="D228" i="6"/>
  <c r="G228" i="6" l="1"/>
  <c r="E228" i="6"/>
  <c r="C443" i="6"/>
  <c r="C444" i="6" l="1"/>
  <c r="H228" i="6"/>
  <c r="D229" i="6"/>
  <c r="G229" i="6" l="1"/>
  <c r="E229" i="6"/>
  <c r="C445" i="6"/>
  <c r="C446" i="6" l="1"/>
  <c r="H229" i="6"/>
  <c r="D230" i="6"/>
  <c r="E230" i="6" l="1"/>
  <c r="G230" i="6"/>
  <c r="C447" i="6"/>
  <c r="H230" i="6" l="1"/>
  <c r="D231" i="6"/>
  <c r="C448" i="6"/>
  <c r="C449" i="6" l="1"/>
  <c r="G231" i="6"/>
  <c r="E231" i="6"/>
  <c r="H231" i="6" l="1"/>
  <c r="D232" i="6"/>
  <c r="C450" i="6"/>
  <c r="G232" i="6" l="1"/>
  <c r="E232" i="6"/>
  <c r="C451" i="6"/>
  <c r="C452" i="6" l="1"/>
  <c r="H232" i="6"/>
  <c r="D233" i="6"/>
  <c r="E233" i="6" l="1"/>
  <c r="G233" i="6"/>
  <c r="C453" i="6"/>
  <c r="H233" i="6" l="1"/>
  <c r="D234" i="6"/>
  <c r="C454" i="6"/>
  <c r="E234" i="6" l="1"/>
  <c r="G234" i="6"/>
  <c r="C455" i="6"/>
  <c r="H234" i="6" l="1"/>
  <c r="D235" i="6"/>
  <c r="C456" i="6"/>
  <c r="C457" i="6" l="1"/>
  <c r="G235" i="6"/>
  <c r="E235" i="6"/>
  <c r="H235" i="6" l="1"/>
  <c r="D236" i="6"/>
  <c r="C458" i="6"/>
  <c r="E236" i="6" l="1"/>
  <c r="G236" i="6"/>
  <c r="C459" i="6"/>
  <c r="H236" i="6" l="1"/>
  <c r="D237" i="6"/>
  <c r="C460" i="6"/>
  <c r="C461" i="6" l="1"/>
  <c r="G237" i="6"/>
  <c r="E237" i="6"/>
  <c r="H237" i="6" l="1"/>
  <c r="D238" i="6"/>
  <c r="C462" i="6"/>
  <c r="E238" i="6" l="1"/>
  <c r="G238" i="6"/>
  <c r="C463" i="6"/>
  <c r="H238" i="6" l="1"/>
  <c r="D239" i="6"/>
  <c r="C464" i="6"/>
  <c r="C465" i="6" l="1"/>
  <c r="E239" i="6"/>
  <c r="G239" i="6"/>
  <c r="H239" i="6" l="1"/>
  <c r="D240" i="6"/>
  <c r="C466" i="6"/>
  <c r="E240" i="6" l="1"/>
  <c r="G240" i="6"/>
  <c r="C467" i="6"/>
  <c r="H240" i="6" l="1"/>
  <c r="D241" i="6"/>
  <c r="C468" i="6"/>
  <c r="C469" i="6" l="1"/>
  <c r="G241" i="6"/>
  <c r="E241" i="6"/>
  <c r="H241" i="6" l="1"/>
  <c r="D242" i="6"/>
  <c r="C470" i="6"/>
  <c r="G242" i="6" l="1"/>
  <c r="E242" i="6"/>
  <c r="C471" i="6"/>
  <c r="C472" i="6" l="1"/>
  <c r="H242" i="6"/>
  <c r="D243" i="6"/>
  <c r="E243" i="6" l="1"/>
  <c r="G243" i="6"/>
  <c r="C473" i="6"/>
  <c r="H243" i="6" l="1"/>
  <c r="D244" i="6"/>
  <c r="C474" i="6"/>
  <c r="E244" i="6" l="1"/>
  <c r="G244" i="6"/>
  <c r="C475" i="6"/>
  <c r="H244" i="6" l="1"/>
  <c r="D245" i="6"/>
  <c r="C476" i="6"/>
  <c r="C477" i="6" l="1"/>
  <c r="G245" i="6"/>
  <c r="E245" i="6"/>
  <c r="H245" i="6" l="1"/>
  <c r="D246" i="6"/>
  <c r="C478" i="6"/>
  <c r="G246" i="6" l="1"/>
  <c r="E246" i="6"/>
  <c r="C479" i="6"/>
  <c r="C480" i="6" l="1"/>
  <c r="H246" i="6"/>
  <c r="D247" i="6"/>
  <c r="E247" i="6" l="1"/>
  <c r="G247" i="6"/>
  <c r="C481" i="6"/>
  <c r="H247" i="6" l="1"/>
  <c r="D248" i="6"/>
  <c r="C482" i="6"/>
  <c r="G248" i="6" l="1"/>
  <c r="E248" i="6"/>
  <c r="C483" i="6"/>
  <c r="C484" i="6" l="1"/>
  <c r="H248" i="6"/>
  <c r="D249" i="6"/>
  <c r="E249" i="6" l="1"/>
  <c r="G249" i="6"/>
  <c r="C485" i="6"/>
  <c r="H249" i="6" l="1"/>
  <c r="D250" i="6"/>
  <c r="C486" i="6"/>
  <c r="G250" i="6" l="1"/>
  <c r="E250" i="6"/>
  <c r="C487" i="6"/>
  <c r="C488" i="6" l="1"/>
  <c r="H250" i="6"/>
  <c r="D251" i="6"/>
  <c r="G251" i="6" l="1"/>
  <c r="E251" i="6"/>
  <c r="C489" i="6"/>
  <c r="C490" i="6" l="1"/>
  <c r="H251" i="6"/>
  <c r="D252" i="6"/>
  <c r="G252" i="6" l="1"/>
  <c r="E252" i="6"/>
  <c r="C491" i="6"/>
  <c r="C492" i="6" l="1"/>
  <c r="H252" i="6"/>
  <c r="D253" i="6"/>
  <c r="G253" i="6" l="1"/>
  <c r="E253" i="6"/>
  <c r="C493" i="6"/>
  <c r="C494" i="6" l="1"/>
  <c r="H253" i="6"/>
  <c r="D254" i="6"/>
  <c r="G254" i="6" l="1"/>
  <c r="E254" i="6"/>
  <c r="C495" i="6"/>
  <c r="C496" i="6" l="1"/>
  <c r="H254" i="6"/>
  <c r="D255" i="6"/>
  <c r="G255" i="6" l="1"/>
  <c r="E255" i="6"/>
  <c r="C497" i="6"/>
  <c r="C498" i="6" l="1"/>
  <c r="H255" i="6"/>
  <c r="D256" i="6"/>
  <c r="E256" i="6" l="1"/>
  <c r="G256" i="6"/>
  <c r="C499" i="6"/>
  <c r="H256" i="6" l="1"/>
  <c r="D257" i="6"/>
  <c r="C500" i="6"/>
  <c r="C501" i="6" l="1"/>
  <c r="E257" i="6"/>
  <c r="G257" i="6"/>
  <c r="H257" i="6" l="1"/>
  <c r="D258" i="6"/>
  <c r="C502" i="6"/>
  <c r="G258" i="6" l="1"/>
  <c r="E258" i="6"/>
  <c r="C503" i="6"/>
  <c r="C504" i="6" l="1"/>
  <c r="H258" i="6"/>
  <c r="D259" i="6"/>
  <c r="G259" i="6" l="1"/>
  <c r="E259" i="6"/>
  <c r="C505" i="6"/>
  <c r="C506" i="6" l="1"/>
  <c r="H259" i="6"/>
  <c r="D260" i="6"/>
  <c r="E260" i="6" l="1"/>
  <c r="G260" i="6"/>
  <c r="C507" i="6"/>
  <c r="H260" i="6" l="1"/>
  <c r="D261" i="6"/>
  <c r="C508" i="6"/>
  <c r="C509" i="6" l="1"/>
  <c r="G261" i="6"/>
  <c r="E261" i="6"/>
  <c r="H261" i="6" l="1"/>
  <c r="D262" i="6"/>
  <c r="C510" i="6"/>
  <c r="E262" i="6" l="1"/>
  <c r="G262" i="6"/>
  <c r="C511" i="6"/>
  <c r="H262" i="6" l="1"/>
  <c r="D263" i="6"/>
  <c r="C512" i="6"/>
  <c r="C513" i="6" l="1"/>
  <c r="E263" i="6"/>
  <c r="G263" i="6"/>
  <c r="H263" i="6" l="1"/>
  <c r="D264" i="6"/>
  <c r="C514" i="6"/>
  <c r="E264" i="6" l="1"/>
  <c r="G264" i="6"/>
  <c r="C515" i="6"/>
  <c r="H264" i="6" l="1"/>
  <c r="D265" i="6"/>
  <c r="C516" i="6"/>
  <c r="C517" i="6" l="1"/>
  <c r="E265" i="6"/>
  <c r="G265" i="6"/>
  <c r="H265" i="6" l="1"/>
  <c r="D266" i="6"/>
  <c r="C518" i="6"/>
  <c r="E266" i="6" l="1"/>
  <c r="G266" i="6"/>
  <c r="C519" i="6"/>
  <c r="H266" i="6" l="1"/>
  <c r="D267" i="6"/>
  <c r="C520" i="6"/>
  <c r="C521" i="6" l="1"/>
  <c r="E267" i="6"/>
  <c r="G267" i="6"/>
  <c r="H267" i="6" l="1"/>
  <c r="D268" i="6"/>
  <c r="C522" i="6"/>
  <c r="G268" i="6" l="1"/>
  <c r="E268" i="6"/>
  <c r="C523" i="6"/>
  <c r="C524" i="6" l="1"/>
  <c r="H268" i="6"/>
  <c r="D269" i="6"/>
  <c r="G269" i="6" l="1"/>
  <c r="E269" i="6"/>
  <c r="C525" i="6"/>
  <c r="C526" i="6" l="1"/>
  <c r="H269" i="6"/>
  <c r="D270" i="6"/>
  <c r="E270" i="6" l="1"/>
  <c r="G270" i="6"/>
  <c r="C527" i="6"/>
  <c r="H270" i="6" l="1"/>
  <c r="D271" i="6"/>
  <c r="C528" i="6"/>
  <c r="C529" i="6" l="1"/>
  <c r="E271" i="6"/>
  <c r="G271" i="6"/>
  <c r="H271" i="6" l="1"/>
  <c r="D272" i="6"/>
  <c r="C530" i="6"/>
  <c r="G272" i="6" l="1"/>
  <c r="E272" i="6"/>
  <c r="C531" i="6"/>
  <c r="C532" i="6" l="1"/>
  <c r="H272" i="6"/>
  <c r="D273" i="6"/>
  <c r="G273" i="6" l="1"/>
  <c r="E273" i="6"/>
  <c r="C533" i="6"/>
  <c r="C534" i="6" l="1"/>
  <c r="H273" i="6"/>
  <c r="D274" i="6"/>
  <c r="E274" i="6" l="1"/>
  <c r="G274" i="6"/>
  <c r="C535" i="6"/>
  <c r="H274" i="6" l="1"/>
  <c r="D275" i="6"/>
  <c r="C536" i="6"/>
  <c r="C537" i="6" l="1"/>
  <c r="G275" i="6"/>
  <c r="E275" i="6"/>
  <c r="H275" i="6" l="1"/>
  <c r="D276" i="6"/>
  <c r="C538" i="6"/>
  <c r="E276" i="6" l="1"/>
  <c r="G276" i="6"/>
  <c r="C539" i="6"/>
  <c r="H276" i="6" l="1"/>
  <c r="D277" i="6"/>
  <c r="C540" i="6"/>
  <c r="C541" i="6" l="1"/>
  <c r="G277" i="6"/>
  <c r="E277" i="6"/>
  <c r="H277" i="6" l="1"/>
  <c r="D278" i="6"/>
  <c r="C542" i="6"/>
  <c r="E278" i="6" l="1"/>
  <c r="G278" i="6"/>
  <c r="C543" i="6"/>
  <c r="H278" i="6" l="1"/>
  <c r="D279" i="6"/>
  <c r="C544" i="6"/>
  <c r="C545" i="6" l="1"/>
  <c r="G279" i="6"/>
  <c r="E279" i="6"/>
  <c r="H279" i="6" l="1"/>
  <c r="D280" i="6"/>
  <c r="C546" i="6"/>
  <c r="G280" i="6" l="1"/>
  <c r="E280" i="6"/>
  <c r="C547" i="6"/>
  <c r="C548" i="6" l="1"/>
  <c r="H280" i="6"/>
  <c r="D281" i="6"/>
  <c r="G281" i="6" l="1"/>
  <c r="E281" i="6"/>
  <c r="C549" i="6"/>
  <c r="C550" i="6" l="1"/>
  <c r="H281" i="6"/>
  <c r="D282" i="6"/>
  <c r="E282" i="6" l="1"/>
  <c r="G282" i="6"/>
  <c r="C551" i="6"/>
  <c r="H282" i="6" l="1"/>
  <c r="D283" i="6"/>
  <c r="C552" i="6"/>
  <c r="C553" i="6" l="1"/>
  <c r="E283" i="6"/>
  <c r="G283" i="6"/>
  <c r="H283" i="6" l="1"/>
  <c r="D284" i="6"/>
  <c r="C554" i="6"/>
  <c r="E284" i="6" l="1"/>
  <c r="G284" i="6"/>
  <c r="C555" i="6"/>
  <c r="H284" i="6" l="1"/>
  <c r="D285" i="6"/>
  <c r="C556" i="6"/>
  <c r="C557" i="6" l="1"/>
  <c r="G285" i="6"/>
  <c r="E285" i="6"/>
  <c r="H285" i="6" l="1"/>
  <c r="D286" i="6"/>
  <c r="C558" i="6"/>
  <c r="G286" i="6" l="1"/>
  <c r="E286" i="6"/>
  <c r="C559" i="6"/>
  <c r="C560" i="6" l="1"/>
  <c r="H286" i="6"/>
  <c r="D287" i="6"/>
  <c r="E287" i="6" l="1"/>
  <c r="G287" i="6"/>
  <c r="C561" i="6"/>
  <c r="H287" i="6" l="1"/>
  <c r="D288" i="6"/>
  <c r="C562" i="6"/>
  <c r="G288" i="6" l="1"/>
  <c r="E288" i="6"/>
  <c r="C563" i="6"/>
  <c r="C564" i="6" l="1"/>
  <c r="H288" i="6"/>
  <c r="D289" i="6"/>
  <c r="G289" i="6" l="1"/>
  <c r="E289" i="6"/>
  <c r="C565" i="6"/>
  <c r="C566" i="6" l="1"/>
  <c r="H289" i="6"/>
  <c r="D290" i="6"/>
  <c r="E290" i="6" l="1"/>
  <c r="G290" i="6"/>
  <c r="C567" i="6"/>
  <c r="H290" i="6" l="1"/>
  <c r="D291" i="6"/>
  <c r="C568" i="6"/>
  <c r="G291" i="6" l="1"/>
  <c r="E291" i="6"/>
  <c r="C569" i="6"/>
  <c r="C570" i="6" l="1"/>
  <c r="H291" i="6"/>
  <c r="D292" i="6"/>
  <c r="E292" i="6" l="1"/>
  <c r="G292" i="6"/>
  <c r="C571" i="6"/>
  <c r="H292" i="6" l="1"/>
  <c r="D293" i="6"/>
  <c r="C572" i="6"/>
  <c r="G293" i="6" l="1"/>
  <c r="E293" i="6"/>
  <c r="C573" i="6"/>
  <c r="C574" i="6" l="1"/>
  <c r="H293" i="6"/>
  <c r="D294" i="6"/>
  <c r="E294" i="6" l="1"/>
  <c r="G294" i="6"/>
  <c r="C575" i="6"/>
  <c r="H294" i="6" l="1"/>
  <c r="D295" i="6"/>
  <c r="C576" i="6"/>
  <c r="G295" i="6" l="1"/>
  <c r="E295" i="6"/>
  <c r="C577" i="6"/>
  <c r="C578" i="6" l="1"/>
  <c r="H295" i="6"/>
  <c r="D296" i="6"/>
  <c r="G296" i="6" l="1"/>
  <c r="E296" i="6"/>
  <c r="C579" i="6"/>
  <c r="C580" i="6" l="1"/>
  <c r="H296" i="6"/>
  <c r="D297" i="6"/>
  <c r="E297" i="6" l="1"/>
  <c r="G297" i="6"/>
  <c r="C581" i="6"/>
  <c r="H297" i="6" l="1"/>
  <c r="D298" i="6"/>
  <c r="C582" i="6"/>
  <c r="E298" i="6" l="1"/>
  <c r="G298" i="6"/>
  <c r="C583" i="6"/>
  <c r="H298" i="6" l="1"/>
  <c r="D299" i="6"/>
  <c r="C584" i="6"/>
  <c r="E299" i="6" l="1"/>
  <c r="G299" i="6"/>
  <c r="C585" i="6"/>
  <c r="H299" i="6" l="1"/>
  <c r="D300" i="6"/>
  <c r="C586" i="6"/>
  <c r="G300" i="6" l="1"/>
  <c r="E300" i="6"/>
  <c r="C587" i="6"/>
  <c r="C588" i="6" l="1"/>
  <c r="H300" i="6"/>
  <c r="D301" i="6"/>
  <c r="G301" i="6" l="1"/>
  <c r="E301" i="6"/>
  <c r="C589" i="6"/>
  <c r="C590" i="6" l="1"/>
  <c r="H301" i="6"/>
  <c r="D302" i="6"/>
  <c r="E302" i="6" l="1"/>
  <c r="G302" i="6"/>
  <c r="C591" i="6"/>
  <c r="H302" i="6" l="1"/>
  <c r="D303" i="6"/>
  <c r="C592" i="6"/>
  <c r="E303" i="6" l="1"/>
  <c r="G303" i="6"/>
  <c r="C593" i="6"/>
  <c r="H303" i="6" l="1"/>
  <c r="D304" i="6"/>
  <c r="C594" i="6"/>
  <c r="E304" i="6" l="1"/>
  <c r="G304" i="6"/>
  <c r="C595" i="6"/>
  <c r="H304" i="6" l="1"/>
  <c r="D305" i="6"/>
  <c r="C596" i="6"/>
  <c r="E305" i="6" l="1"/>
  <c r="G305" i="6"/>
  <c r="C597" i="6"/>
  <c r="H305" i="6" l="1"/>
  <c r="D306" i="6"/>
  <c r="C598" i="6"/>
  <c r="G306" i="6" l="1"/>
  <c r="E306" i="6"/>
  <c r="C599" i="6"/>
  <c r="C600" i="6" l="1"/>
  <c r="H306" i="6"/>
  <c r="D307" i="6"/>
  <c r="E307" i="6" l="1"/>
  <c r="G307" i="6"/>
  <c r="C601" i="6"/>
  <c r="H307" i="6" l="1"/>
  <c r="D308" i="6"/>
  <c r="C602" i="6"/>
  <c r="G308" i="6" l="1"/>
  <c r="E308" i="6"/>
  <c r="C603" i="6"/>
  <c r="C604" i="6" l="1"/>
  <c r="H308" i="6"/>
  <c r="D309" i="6"/>
  <c r="E309" i="6" l="1"/>
  <c r="G309" i="6"/>
  <c r="C605" i="6"/>
  <c r="H309" i="6" l="1"/>
  <c r="D310" i="6"/>
  <c r="C606" i="6"/>
  <c r="E310" i="6" l="1"/>
  <c r="G310" i="6"/>
  <c r="C607" i="6"/>
  <c r="H310" i="6" l="1"/>
  <c r="D311" i="6"/>
  <c r="C608" i="6"/>
  <c r="G311" i="6" l="1"/>
  <c r="E311" i="6"/>
  <c r="C609" i="6"/>
  <c r="C610" i="6" l="1"/>
  <c r="H311" i="6"/>
  <c r="D312" i="6"/>
  <c r="G312" i="6" l="1"/>
  <c r="E312" i="6"/>
  <c r="C611" i="6"/>
  <c r="C612" i="6" l="1"/>
  <c r="H312" i="6"/>
  <c r="D313" i="6"/>
  <c r="E313" i="6" l="1"/>
  <c r="G313" i="6"/>
  <c r="C613" i="6"/>
  <c r="H313" i="6" l="1"/>
  <c r="D314" i="6"/>
  <c r="C614" i="6"/>
  <c r="E314" i="6" l="1"/>
  <c r="G314" i="6"/>
  <c r="C615" i="6"/>
  <c r="H314" i="6" l="1"/>
  <c r="D315" i="6"/>
  <c r="E315" i="6" l="1"/>
  <c r="G315" i="6"/>
  <c r="H315" i="6" l="1"/>
  <c r="D316" i="6"/>
  <c r="G316" i="6" l="1"/>
  <c r="E316" i="6"/>
  <c r="H316" i="6" l="1"/>
  <c r="D317" i="6"/>
  <c r="G317" i="6" l="1"/>
  <c r="E317" i="6"/>
  <c r="H317" i="6" l="1"/>
  <c r="D318" i="6"/>
  <c r="E318" i="6" l="1"/>
  <c r="G318" i="6"/>
  <c r="H318" i="6" l="1"/>
  <c r="D319" i="6"/>
  <c r="G319" i="6" l="1"/>
  <c r="E319" i="6"/>
  <c r="H319" i="6" l="1"/>
  <c r="D320" i="6"/>
  <c r="G320" i="6" l="1"/>
  <c r="E320" i="6"/>
  <c r="H320" i="6" l="1"/>
  <c r="D321" i="6"/>
  <c r="E321" i="6" l="1"/>
  <c r="G321" i="6"/>
  <c r="H321" i="6" l="1"/>
  <c r="D322" i="6"/>
  <c r="E322" i="6" l="1"/>
  <c r="G322" i="6"/>
  <c r="H322" i="6" l="1"/>
  <c r="D323" i="6"/>
  <c r="G323" i="6" l="1"/>
  <c r="E323" i="6"/>
  <c r="H323" i="6" l="1"/>
  <c r="D324" i="6"/>
  <c r="G324" i="6" l="1"/>
  <c r="E324" i="6"/>
  <c r="H324" i="6" l="1"/>
  <c r="D325" i="6"/>
  <c r="E325" i="6" l="1"/>
  <c r="G325" i="6"/>
  <c r="H325" i="6" l="1"/>
  <c r="D326" i="6"/>
  <c r="G326" i="6" l="1"/>
  <c r="E326" i="6"/>
  <c r="H326" i="6" l="1"/>
  <c r="D327" i="6"/>
  <c r="G327" i="6" l="1"/>
  <c r="E327" i="6"/>
  <c r="H327" i="6" l="1"/>
  <c r="D328" i="6"/>
  <c r="G328" i="6" l="1"/>
  <c r="E328" i="6"/>
  <c r="H328" i="6" l="1"/>
  <c r="D329" i="6"/>
  <c r="G329" i="6" l="1"/>
  <c r="E329" i="6"/>
  <c r="H329" i="6" l="1"/>
  <c r="D330" i="6"/>
  <c r="G330" i="6" l="1"/>
  <c r="E330" i="6"/>
  <c r="H330" i="6" l="1"/>
  <c r="D331" i="6"/>
  <c r="E331" i="6" l="1"/>
  <c r="G331" i="6"/>
  <c r="H331" i="6" l="1"/>
  <c r="D332" i="6"/>
  <c r="E332" i="6" l="1"/>
  <c r="G332" i="6"/>
  <c r="H332" i="6" l="1"/>
  <c r="D333" i="6"/>
  <c r="E333" i="6" l="1"/>
  <c r="G333" i="6"/>
  <c r="H333" i="6" l="1"/>
  <c r="D334" i="6"/>
  <c r="E334" i="6" l="1"/>
  <c r="G334" i="6"/>
  <c r="H334" i="6" l="1"/>
  <c r="D335" i="6"/>
  <c r="E335" i="6" l="1"/>
  <c r="G335" i="6"/>
  <c r="H335" i="6" l="1"/>
  <c r="D336" i="6"/>
  <c r="G336" i="6" l="1"/>
  <c r="E336" i="6"/>
  <c r="H336" i="6" l="1"/>
  <c r="D337" i="6"/>
  <c r="E337" i="6" l="1"/>
  <c r="G337" i="6"/>
  <c r="H337" i="6" l="1"/>
  <c r="D338" i="6"/>
  <c r="G338" i="6" l="1"/>
  <c r="E338" i="6"/>
  <c r="H338" i="6" l="1"/>
  <c r="D339" i="6"/>
  <c r="E339" i="6" l="1"/>
  <c r="G339" i="6"/>
  <c r="H339" i="6" l="1"/>
  <c r="D340" i="6"/>
  <c r="E340" i="6" l="1"/>
  <c r="G340" i="6"/>
  <c r="H340" i="6" l="1"/>
  <c r="D341" i="6"/>
  <c r="E341" i="6" l="1"/>
  <c r="G341" i="6"/>
  <c r="H341" i="6" l="1"/>
  <c r="D342" i="6"/>
  <c r="G342" i="6" l="1"/>
  <c r="E342" i="6"/>
  <c r="H342" i="6" l="1"/>
  <c r="D343" i="6"/>
  <c r="E343" i="6" l="1"/>
  <c r="G343" i="6"/>
  <c r="H343" i="6" l="1"/>
  <c r="D344" i="6"/>
  <c r="E344" i="6" l="1"/>
  <c r="G344" i="6"/>
  <c r="H344" i="6" l="1"/>
  <c r="D345" i="6"/>
  <c r="G345" i="6" l="1"/>
  <c r="E345" i="6"/>
  <c r="H345" i="6" l="1"/>
  <c r="D346" i="6"/>
  <c r="G346" i="6" l="1"/>
  <c r="E346" i="6"/>
  <c r="H346" i="6" l="1"/>
  <c r="D347" i="6"/>
  <c r="G347" i="6" l="1"/>
  <c r="E347" i="6"/>
  <c r="H347" i="6" l="1"/>
  <c r="D348" i="6"/>
  <c r="G348" i="6" l="1"/>
  <c r="E348" i="6"/>
  <c r="H348" i="6" l="1"/>
  <c r="D349" i="6"/>
  <c r="E349" i="6" l="1"/>
  <c r="G349" i="6"/>
  <c r="H349" i="6" l="1"/>
  <c r="D350" i="6"/>
  <c r="G350" i="6" l="1"/>
  <c r="E350" i="6"/>
  <c r="H350" i="6" l="1"/>
  <c r="D351" i="6"/>
  <c r="G351" i="6" l="1"/>
  <c r="E351" i="6"/>
  <c r="H351" i="6" l="1"/>
  <c r="D352" i="6"/>
  <c r="G352" i="6" l="1"/>
  <c r="E352" i="6"/>
  <c r="H352" i="6" l="1"/>
  <c r="D353" i="6"/>
  <c r="E353" i="6" l="1"/>
  <c r="G353" i="6"/>
  <c r="H353" i="6" l="1"/>
  <c r="D354" i="6"/>
  <c r="G354" i="6" l="1"/>
  <c r="E354" i="6"/>
  <c r="H354" i="6" l="1"/>
  <c r="D355" i="6"/>
  <c r="G355" i="6" l="1"/>
  <c r="E355" i="6"/>
  <c r="H355" i="6" l="1"/>
  <c r="D356" i="6"/>
  <c r="E356" i="6" l="1"/>
  <c r="G356" i="6"/>
  <c r="H356" i="6" l="1"/>
  <c r="D357" i="6"/>
  <c r="G357" i="6" l="1"/>
  <c r="E357" i="6"/>
  <c r="H357" i="6" l="1"/>
  <c r="D358" i="6"/>
  <c r="G358" i="6" l="1"/>
  <c r="E358" i="6"/>
  <c r="H358" i="6" l="1"/>
  <c r="D359" i="6"/>
  <c r="G359" i="6" l="1"/>
  <c r="E359" i="6"/>
  <c r="H359" i="6" l="1"/>
  <c r="D360" i="6"/>
  <c r="E360" i="6" l="1"/>
  <c r="G360" i="6"/>
  <c r="H360" i="6" l="1"/>
  <c r="D361" i="6"/>
  <c r="E361" i="6" l="1"/>
  <c r="G361" i="6"/>
  <c r="H361" i="6" l="1"/>
  <c r="D362" i="6"/>
  <c r="E362" i="6" l="1"/>
  <c r="G362" i="6"/>
  <c r="H362" i="6" l="1"/>
  <c r="D363" i="6"/>
  <c r="E363" i="6" l="1"/>
  <c r="G363" i="6"/>
  <c r="H363" i="6" l="1"/>
  <c r="D364" i="6"/>
  <c r="E364" i="6" l="1"/>
  <c r="G364" i="6"/>
  <c r="H364" i="6" l="1"/>
  <c r="D365" i="6"/>
  <c r="E365" i="6" l="1"/>
  <c r="G365" i="6"/>
  <c r="H365" i="6" l="1"/>
  <c r="D366" i="6"/>
  <c r="G366" i="6" l="1"/>
  <c r="E366" i="6"/>
  <c r="H366" i="6" l="1"/>
  <c r="D367" i="6"/>
  <c r="E367" i="6" l="1"/>
  <c r="G367" i="6"/>
  <c r="H367" i="6" l="1"/>
  <c r="D368" i="6"/>
  <c r="G368" i="6" l="1"/>
  <c r="E368" i="6"/>
  <c r="H368" i="6" l="1"/>
  <c r="D369" i="6"/>
  <c r="G369" i="6" l="1"/>
  <c r="E369" i="6"/>
  <c r="H369" i="6" l="1"/>
  <c r="D370" i="6"/>
  <c r="G370" i="6" l="1"/>
  <c r="E370" i="6"/>
  <c r="H370" i="6" l="1"/>
  <c r="D371" i="6"/>
  <c r="E371" i="6" l="1"/>
  <c r="G371" i="6"/>
  <c r="H371" i="6" l="1"/>
  <c r="D372" i="6"/>
  <c r="G372" i="6" l="1"/>
  <c r="E372" i="6"/>
  <c r="H372" i="6" l="1"/>
  <c r="D373" i="6"/>
  <c r="G373" i="6" l="1"/>
  <c r="E373" i="6"/>
  <c r="H373" i="6" l="1"/>
  <c r="D374" i="6"/>
  <c r="E374" i="6" l="1"/>
  <c r="G374" i="6"/>
  <c r="H374" i="6" l="1"/>
  <c r="D375" i="6"/>
  <c r="E375" i="6" l="1"/>
  <c r="G375" i="6"/>
  <c r="H375" i="6" l="1"/>
  <c r="D376" i="6"/>
  <c r="E376" i="6" l="1"/>
  <c r="G376" i="6"/>
  <c r="H376" i="6" l="1"/>
  <c r="D377" i="6"/>
  <c r="G377" i="6" l="1"/>
  <c r="E377" i="6"/>
  <c r="H377" i="6" l="1"/>
  <c r="D378" i="6"/>
  <c r="G378" i="6" l="1"/>
  <c r="E378" i="6"/>
  <c r="H378" i="6" l="1"/>
  <c r="D379" i="6"/>
  <c r="E379" i="6" l="1"/>
  <c r="G379" i="6"/>
  <c r="H379" i="6" l="1"/>
  <c r="D380" i="6"/>
  <c r="G380" i="6" l="1"/>
  <c r="E380" i="6"/>
  <c r="H380" i="6" l="1"/>
  <c r="D381" i="6"/>
  <c r="E381" i="6" l="1"/>
  <c r="G381" i="6"/>
  <c r="H381" i="6" l="1"/>
  <c r="D382" i="6"/>
  <c r="G382" i="6" l="1"/>
  <c r="E382" i="6"/>
  <c r="H382" i="6" l="1"/>
  <c r="D383" i="6"/>
  <c r="G383" i="6" l="1"/>
  <c r="E383" i="6"/>
  <c r="H383" i="6" l="1"/>
  <c r="D384" i="6"/>
  <c r="G384" i="6" l="1"/>
  <c r="E384" i="6"/>
  <c r="H384" i="6" l="1"/>
  <c r="D385" i="6"/>
  <c r="G385" i="6" l="1"/>
  <c r="E385" i="6"/>
  <c r="H385" i="6" l="1"/>
  <c r="D386" i="6"/>
  <c r="E386" i="6" l="1"/>
  <c r="G386" i="6"/>
  <c r="H386" i="6" l="1"/>
  <c r="D387" i="6"/>
  <c r="G387" i="6" l="1"/>
  <c r="E387" i="6"/>
  <c r="H387" i="6" l="1"/>
  <c r="D388" i="6"/>
  <c r="G388" i="6" l="1"/>
  <c r="E388" i="6"/>
  <c r="H388" i="6" l="1"/>
  <c r="D389" i="6"/>
  <c r="E389" i="6" l="1"/>
  <c r="G389" i="6"/>
  <c r="H389" i="6" l="1"/>
  <c r="D390" i="6"/>
  <c r="G390" i="6" l="1"/>
  <c r="E390" i="6"/>
  <c r="H390" i="6" l="1"/>
  <c r="D391" i="6"/>
  <c r="G391" i="6" l="1"/>
  <c r="E391" i="6"/>
  <c r="H391" i="6" l="1"/>
  <c r="D392" i="6"/>
  <c r="G392" i="6" l="1"/>
  <c r="E392" i="6"/>
  <c r="H392" i="6" l="1"/>
  <c r="D393" i="6"/>
  <c r="G393" i="6" l="1"/>
  <c r="E393" i="6"/>
  <c r="H393" i="6" l="1"/>
  <c r="D394" i="6"/>
  <c r="G394" i="6" l="1"/>
  <c r="E394" i="6"/>
  <c r="H394" i="6" l="1"/>
  <c r="D395" i="6"/>
  <c r="E395" i="6" l="1"/>
  <c r="G395" i="6"/>
  <c r="H395" i="6" l="1"/>
  <c r="D396" i="6"/>
  <c r="E396" i="6" l="1"/>
  <c r="G396" i="6"/>
  <c r="H396" i="6" l="1"/>
  <c r="D397" i="6"/>
  <c r="E397" i="6" l="1"/>
  <c r="G397" i="6"/>
  <c r="H397" i="6" l="1"/>
  <c r="D398" i="6"/>
  <c r="G398" i="6" l="1"/>
  <c r="E398" i="6"/>
  <c r="H398" i="6" l="1"/>
  <c r="D399" i="6"/>
  <c r="G399" i="6" l="1"/>
  <c r="E399" i="6"/>
  <c r="H399" i="6" l="1"/>
  <c r="D400" i="6"/>
  <c r="G400" i="6" l="1"/>
  <c r="E400" i="6"/>
  <c r="H400" i="6" l="1"/>
  <c r="D401" i="6"/>
  <c r="E401" i="6" l="1"/>
  <c r="G401" i="6"/>
  <c r="H401" i="6" l="1"/>
  <c r="D402" i="6"/>
  <c r="E402" i="6" l="1"/>
  <c r="G402" i="6"/>
  <c r="H402" i="6" l="1"/>
  <c r="D403" i="6"/>
  <c r="E403" i="6" l="1"/>
  <c r="G403" i="6"/>
  <c r="H403" i="6" l="1"/>
  <c r="D404" i="6"/>
  <c r="E404" i="6" l="1"/>
  <c r="G404" i="6"/>
  <c r="H404" i="6" l="1"/>
  <c r="D405" i="6"/>
  <c r="E405" i="6" l="1"/>
  <c r="G405" i="6"/>
  <c r="H405" i="6" l="1"/>
  <c r="D406" i="6"/>
  <c r="E406" i="6" l="1"/>
  <c r="G406" i="6"/>
  <c r="H406" i="6" l="1"/>
  <c r="D407" i="6"/>
  <c r="E407" i="6" l="1"/>
  <c r="G407" i="6"/>
  <c r="H407" i="6" l="1"/>
  <c r="D408" i="6"/>
  <c r="G408" i="6" l="1"/>
  <c r="E408" i="6"/>
  <c r="H408" i="6" l="1"/>
  <c r="D409" i="6"/>
  <c r="E409" i="6" l="1"/>
  <c r="G409" i="6"/>
  <c r="H409" i="6" l="1"/>
  <c r="D410" i="6"/>
  <c r="G410" i="6" l="1"/>
  <c r="E410" i="6"/>
  <c r="H410" i="6" l="1"/>
  <c r="D411" i="6"/>
  <c r="E411" i="6" l="1"/>
  <c r="G411" i="6"/>
  <c r="H411" i="6" l="1"/>
  <c r="D412" i="6"/>
  <c r="G412" i="6" l="1"/>
  <c r="E412" i="6"/>
  <c r="H412" i="6" l="1"/>
  <c r="D413" i="6"/>
  <c r="E413" i="6" l="1"/>
  <c r="G413" i="6"/>
  <c r="H413" i="6" l="1"/>
  <c r="D414" i="6"/>
  <c r="E414" i="6" l="1"/>
  <c r="G414" i="6"/>
  <c r="H414" i="6" l="1"/>
  <c r="D415" i="6"/>
  <c r="E415" i="6" l="1"/>
  <c r="G415" i="6"/>
  <c r="H415" i="6" l="1"/>
  <c r="D416" i="6"/>
  <c r="E416" i="6" l="1"/>
  <c r="G416" i="6"/>
  <c r="H416" i="6" l="1"/>
  <c r="D417" i="6"/>
  <c r="G417" i="6" l="1"/>
  <c r="E417" i="6"/>
  <c r="H417" i="6" l="1"/>
  <c r="D418" i="6"/>
  <c r="E418" i="6" l="1"/>
  <c r="G418" i="6"/>
  <c r="H418" i="6" l="1"/>
  <c r="D419" i="6"/>
  <c r="G419" i="6" l="1"/>
  <c r="E419" i="6"/>
  <c r="H419" i="6" l="1"/>
  <c r="D420" i="6"/>
  <c r="E420" i="6" l="1"/>
  <c r="G420" i="6"/>
  <c r="H420" i="6" l="1"/>
  <c r="D421" i="6"/>
  <c r="E421" i="6" l="1"/>
  <c r="G421" i="6"/>
  <c r="H421" i="6" l="1"/>
  <c r="D422" i="6"/>
  <c r="E422" i="6" l="1"/>
  <c r="G422" i="6"/>
  <c r="H422" i="6" l="1"/>
  <c r="D423" i="6"/>
  <c r="E423" i="6" l="1"/>
  <c r="G423" i="6"/>
  <c r="H423" i="6" l="1"/>
  <c r="D424" i="6"/>
  <c r="G424" i="6" l="1"/>
  <c r="E424" i="6"/>
  <c r="H424" i="6" l="1"/>
  <c r="D425" i="6"/>
  <c r="E425" i="6" l="1"/>
  <c r="G425" i="6"/>
  <c r="H425" i="6" l="1"/>
  <c r="D426" i="6"/>
  <c r="G426" i="6" l="1"/>
  <c r="E426" i="6"/>
  <c r="H426" i="6" l="1"/>
  <c r="D427" i="6"/>
  <c r="G427" i="6" l="1"/>
  <c r="E427" i="6"/>
  <c r="H427" i="6" l="1"/>
  <c r="D428" i="6"/>
  <c r="E428" i="6" l="1"/>
  <c r="G428" i="6"/>
  <c r="H428" i="6" l="1"/>
  <c r="D429" i="6"/>
  <c r="G429" i="6" l="1"/>
  <c r="E429" i="6"/>
  <c r="H429" i="6" l="1"/>
  <c r="D430" i="6"/>
  <c r="G430" i="6" l="1"/>
  <c r="E430" i="6"/>
  <c r="H430" i="6" l="1"/>
  <c r="D431" i="6"/>
  <c r="E431" i="6" l="1"/>
  <c r="G431" i="6"/>
  <c r="H431" i="6" l="1"/>
  <c r="D432" i="6"/>
  <c r="G432" i="6" l="1"/>
  <c r="E432" i="6"/>
  <c r="H432" i="6" l="1"/>
  <c r="D433" i="6"/>
  <c r="G433" i="6" l="1"/>
  <c r="E433" i="6"/>
  <c r="H433" i="6" l="1"/>
  <c r="D434" i="6"/>
  <c r="E434" i="6" l="1"/>
  <c r="G434" i="6"/>
  <c r="H434" i="6" l="1"/>
  <c r="D435" i="6"/>
  <c r="G435" i="6" l="1"/>
  <c r="E435" i="6"/>
  <c r="H435" i="6" l="1"/>
  <c r="D436" i="6"/>
  <c r="E436" i="6" l="1"/>
  <c r="G436" i="6"/>
  <c r="H436" i="6" l="1"/>
  <c r="D437" i="6"/>
  <c r="G437" i="6" l="1"/>
  <c r="E437" i="6"/>
  <c r="H437" i="6" l="1"/>
  <c r="D438" i="6"/>
  <c r="E438" i="6" l="1"/>
  <c r="G438" i="6"/>
  <c r="H438" i="6" l="1"/>
  <c r="D439" i="6"/>
  <c r="E439" i="6" l="1"/>
  <c r="G439" i="6"/>
  <c r="H439" i="6" l="1"/>
  <c r="D440" i="6"/>
  <c r="G440" i="6" l="1"/>
  <c r="E440" i="6"/>
  <c r="H440" i="6" l="1"/>
  <c r="D441" i="6"/>
  <c r="E441" i="6" l="1"/>
  <c r="G441" i="6"/>
  <c r="H441" i="6" l="1"/>
  <c r="D442" i="6"/>
  <c r="G442" i="6" l="1"/>
  <c r="E442" i="6"/>
  <c r="H442" i="6" l="1"/>
  <c r="D443" i="6"/>
  <c r="E443" i="6" l="1"/>
  <c r="G443" i="6"/>
  <c r="H443" i="6" l="1"/>
  <c r="D444" i="6"/>
  <c r="E444" i="6" l="1"/>
  <c r="G444" i="6"/>
  <c r="H444" i="6" l="1"/>
  <c r="D445" i="6"/>
  <c r="E445" i="6" l="1"/>
  <c r="G445" i="6"/>
  <c r="H445" i="6" l="1"/>
  <c r="D446" i="6"/>
  <c r="E446" i="6" l="1"/>
  <c r="G446" i="6"/>
  <c r="H446" i="6" l="1"/>
  <c r="D447" i="6"/>
  <c r="E447" i="6" l="1"/>
  <c r="G447" i="6"/>
  <c r="H447" i="6" l="1"/>
  <c r="D448" i="6"/>
  <c r="E448" i="6" l="1"/>
  <c r="G448" i="6"/>
  <c r="H448" i="6" l="1"/>
  <c r="D449" i="6"/>
  <c r="G449" i="6" l="1"/>
  <c r="E449" i="6"/>
  <c r="H449" i="6" l="1"/>
  <c r="D450" i="6"/>
  <c r="E450" i="6" l="1"/>
  <c r="G450" i="6"/>
  <c r="H450" i="6" l="1"/>
  <c r="D451" i="6"/>
  <c r="E451" i="6" l="1"/>
  <c r="G451" i="6"/>
  <c r="H451" i="6" l="1"/>
  <c r="D452" i="6"/>
  <c r="E452" i="6" l="1"/>
  <c r="G452" i="6"/>
  <c r="H452" i="6" l="1"/>
  <c r="D453" i="6"/>
  <c r="G453" i="6" l="1"/>
  <c r="E453" i="6"/>
  <c r="H453" i="6" l="1"/>
  <c r="D454" i="6"/>
  <c r="G454" i="6" l="1"/>
  <c r="E454" i="6"/>
  <c r="H454" i="6" l="1"/>
  <c r="D455" i="6"/>
  <c r="G455" i="6" l="1"/>
  <c r="E455" i="6"/>
  <c r="H455" i="6" l="1"/>
  <c r="D456" i="6"/>
  <c r="G456" i="6" l="1"/>
  <c r="E456" i="6"/>
  <c r="H456" i="6" l="1"/>
  <c r="D457" i="6"/>
  <c r="E457" i="6" l="1"/>
  <c r="G457" i="6"/>
  <c r="H457" i="6" l="1"/>
  <c r="D458" i="6"/>
  <c r="G458" i="6" l="1"/>
  <c r="E458" i="6"/>
  <c r="H458" i="6" l="1"/>
  <c r="D459" i="6"/>
  <c r="G459" i="6" l="1"/>
  <c r="E459" i="6"/>
  <c r="H459" i="6" l="1"/>
  <c r="D460" i="6"/>
  <c r="E460" i="6" l="1"/>
  <c r="G460" i="6"/>
  <c r="H460" i="6" l="1"/>
  <c r="D461" i="6"/>
  <c r="E461" i="6" l="1"/>
  <c r="G461" i="6"/>
  <c r="H461" i="6" l="1"/>
  <c r="D462" i="6"/>
  <c r="G462" i="6" l="1"/>
  <c r="E462" i="6"/>
  <c r="H462" i="6" l="1"/>
  <c r="D463" i="6"/>
  <c r="G463" i="6" l="1"/>
  <c r="E463" i="6"/>
  <c r="H463" i="6" l="1"/>
  <c r="D464" i="6"/>
  <c r="E464" i="6" l="1"/>
  <c r="G464" i="6"/>
  <c r="H464" i="6" l="1"/>
  <c r="D465" i="6"/>
  <c r="G465" i="6" l="1"/>
  <c r="E465" i="6"/>
  <c r="H465" i="6" l="1"/>
  <c r="D466" i="6"/>
  <c r="E466" i="6" l="1"/>
  <c r="G466" i="6"/>
  <c r="H466" i="6" l="1"/>
  <c r="D467" i="6"/>
  <c r="E467" i="6" l="1"/>
  <c r="G467" i="6"/>
  <c r="H467" i="6" l="1"/>
  <c r="D468" i="6"/>
  <c r="G468" i="6" l="1"/>
  <c r="E468" i="6"/>
  <c r="H468" i="6" l="1"/>
  <c r="D469" i="6"/>
  <c r="E469" i="6" l="1"/>
  <c r="G469" i="6"/>
  <c r="H469" i="6" l="1"/>
  <c r="D470" i="6"/>
  <c r="G470" i="6" l="1"/>
  <c r="E470" i="6"/>
  <c r="H470" i="6" l="1"/>
  <c r="D471" i="6"/>
  <c r="E471" i="6" l="1"/>
  <c r="G471" i="6"/>
  <c r="H471" i="6" l="1"/>
  <c r="D472" i="6"/>
  <c r="G472" i="6" l="1"/>
  <c r="E472" i="6"/>
  <c r="H472" i="6" l="1"/>
  <c r="D473" i="6"/>
  <c r="G473" i="6" l="1"/>
  <c r="E473" i="6"/>
  <c r="H473" i="6" l="1"/>
  <c r="D474" i="6"/>
  <c r="G474" i="6" l="1"/>
  <c r="E474" i="6"/>
  <c r="H474" i="6" l="1"/>
  <c r="D475" i="6"/>
  <c r="E475" i="6" l="1"/>
  <c r="G475" i="6"/>
  <c r="H475" i="6" l="1"/>
  <c r="D476" i="6"/>
  <c r="G476" i="6" l="1"/>
  <c r="E476" i="6"/>
  <c r="H476" i="6" l="1"/>
  <c r="D477" i="6"/>
  <c r="G477" i="6" l="1"/>
  <c r="E477" i="6"/>
  <c r="H477" i="6" l="1"/>
  <c r="D478" i="6"/>
  <c r="E478" i="6" l="1"/>
  <c r="G478" i="6"/>
  <c r="H478" i="6" l="1"/>
  <c r="D479" i="6"/>
  <c r="G479" i="6" l="1"/>
  <c r="E479" i="6"/>
  <c r="H479" i="6" l="1"/>
  <c r="D480" i="6"/>
  <c r="G480" i="6" l="1"/>
  <c r="E480" i="6"/>
  <c r="H480" i="6" l="1"/>
  <c r="D481" i="6"/>
  <c r="G481" i="6" l="1"/>
  <c r="E481" i="6"/>
  <c r="H481" i="6" l="1"/>
  <c r="D482" i="6"/>
  <c r="E482" i="6" l="1"/>
  <c r="G482" i="6"/>
  <c r="H482" i="6" l="1"/>
  <c r="D483" i="6"/>
  <c r="G483" i="6" l="1"/>
  <c r="E483" i="6"/>
  <c r="H483" i="6" l="1"/>
  <c r="D484" i="6"/>
  <c r="G484" i="6" l="1"/>
  <c r="E484" i="6"/>
  <c r="H484" i="6" l="1"/>
  <c r="D485" i="6"/>
  <c r="G485" i="6" l="1"/>
  <c r="E485" i="6"/>
  <c r="H485" i="6" l="1"/>
  <c r="D486" i="6"/>
  <c r="E486" i="6" l="1"/>
  <c r="G486" i="6"/>
  <c r="H486" i="6" l="1"/>
  <c r="D487" i="6"/>
  <c r="E487" i="6" l="1"/>
  <c r="G487" i="6"/>
  <c r="H487" i="6" l="1"/>
  <c r="D488" i="6"/>
  <c r="G488" i="6" l="1"/>
  <c r="E488" i="6"/>
  <c r="H488" i="6" l="1"/>
  <c r="D489" i="6"/>
  <c r="G489" i="6" l="1"/>
  <c r="E489" i="6"/>
  <c r="H489" i="6" l="1"/>
  <c r="D490" i="6"/>
  <c r="G490" i="6" l="1"/>
  <c r="E490" i="6"/>
  <c r="H490" i="6" l="1"/>
  <c r="D491" i="6"/>
  <c r="G491" i="6" l="1"/>
  <c r="E491" i="6"/>
  <c r="H491" i="6" l="1"/>
  <c r="D492" i="6"/>
  <c r="E492" i="6" l="1"/>
  <c r="G492" i="6"/>
  <c r="H492" i="6" l="1"/>
  <c r="D493" i="6"/>
  <c r="E493" i="6" l="1"/>
  <c r="G493" i="6"/>
  <c r="H493" i="6" l="1"/>
  <c r="D494" i="6"/>
  <c r="G494" i="6" l="1"/>
  <c r="E494" i="6"/>
  <c r="H494" i="6" l="1"/>
  <c r="D495" i="6"/>
  <c r="E495" i="6" l="1"/>
  <c r="G495" i="6"/>
  <c r="H495" i="6" l="1"/>
  <c r="D496" i="6"/>
  <c r="E496" i="6" l="1"/>
  <c r="G496" i="6"/>
  <c r="H496" i="6" l="1"/>
  <c r="D497" i="6"/>
  <c r="G497" i="6" l="1"/>
  <c r="E497" i="6"/>
  <c r="H497" i="6" l="1"/>
  <c r="D498" i="6"/>
  <c r="E498" i="6" l="1"/>
  <c r="G498" i="6"/>
  <c r="H498" i="6" l="1"/>
  <c r="D499" i="6"/>
  <c r="G499" i="6" l="1"/>
  <c r="E499" i="6"/>
  <c r="H499" i="6" l="1"/>
  <c r="D500" i="6"/>
  <c r="E500" i="6" l="1"/>
  <c r="G500" i="6"/>
  <c r="H500" i="6" l="1"/>
  <c r="D501" i="6"/>
  <c r="G501" i="6" l="1"/>
  <c r="E501" i="6"/>
  <c r="H501" i="6" l="1"/>
  <c r="D502" i="6"/>
  <c r="G502" i="6" l="1"/>
  <c r="E502" i="6"/>
  <c r="H502" i="6" l="1"/>
  <c r="D503" i="6"/>
  <c r="G503" i="6" l="1"/>
  <c r="E503" i="6"/>
  <c r="H503" i="6" l="1"/>
  <c r="D504" i="6"/>
  <c r="G504" i="6" l="1"/>
  <c r="E504" i="6"/>
  <c r="H504" i="6" l="1"/>
  <c r="D505" i="6"/>
  <c r="G505" i="6" l="1"/>
  <c r="E505" i="6"/>
  <c r="H505" i="6" l="1"/>
  <c r="D506" i="6"/>
  <c r="G506" i="6" l="1"/>
  <c r="E506" i="6"/>
  <c r="H506" i="6" l="1"/>
  <c r="D507" i="6"/>
  <c r="G507" i="6" l="1"/>
  <c r="E507" i="6"/>
  <c r="H507" i="6" l="1"/>
  <c r="D508" i="6"/>
  <c r="G508" i="6" l="1"/>
  <c r="E508" i="6"/>
  <c r="H508" i="6" l="1"/>
  <c r="D509" i="6"/>
  <c r="E509" i="6" l="1"/>
  <c r="G509" i="6"/>
  <c r="H509" i="6" l="1"/>
  <c r="D510" i="6"/>
  <c r="G510" i="6" l="1"/>
  <c r="E510" i="6"/>
  <c r="H510" i="6" l="1"/>
  <c r="D511" i="6"/>
  <c r="G511" i="6" l="1"/>
  <c r="E511" i="6"/>
  <c r="H511" i="6" l="1"/>
  <c r="D512" i="6"/>
  <c r="G512" i="6" l="1"/>
  <c r="E512" i="6"/>
  <c r="H512" i="6" l="1"/>
  <c r="D513" i="6"/>
  <c r="E513" i="6" l="1"/>
  <c r="G513" i="6"/>
  <c r="H513" i="6" l="1"/>
  <c r="D514" i="6"/>
  <c r="G514" i="6" l="1"/>
  <c r="E514" i="6"/>
  <c r="H514" i="6" l="1"/>
  <c r="D515" i="6"/>
  <c r="G515" i="6" l="1"/>
  <c r="E515" i="6"/>
  <c r="H515" i="6" l="1"/>
  <c r="D516" i="6"/>
  <c r="G516" i="6" l="1"/>
  <c r="E516" i="6"/>
  <c r="H516" i="6" l="1"/>
  <c r="D517" i="6"/>
  <c r="G517" i="6" l="1"/>
  <c r="E517" i="6"/>
  <c r="H517" i="6" l="1"/>
  <c r="D518" i="6"/>
  <c r="G518" i="6" l="1"/>
  <c r="E518" i="6"/>
  <c r="H518" i="6" l="1"/>
  <c r="D519" i="6"/>
  <c r="G519" i="6" l="1"/>
  <c r="E519" i="6"/>
  <c r="H519" i="6" l="1"/>
  <c r="D520" i="6"/>
  <c r="G520" i="6" l="1"/>
  <c r="E520" i="6"/>
  <c r="H520" i="6" l="1"/>
  <c r="D521" i="6"/>
  <c r="G521" i="6" l="1"/>
  <c r="E521" i="6"/>
  <c r="H521" i="6" l="1"/>
  <c r="D522" i="6"/>
  <c r="E522" i="6" l="1"/>
  <c r="G522" i="6"/>
  <c r="H522" i="6" l="1"/>
  <c r="D523" i="6"/>
  <c r="E523" i="6" l="1"/>
  <c r="G523" i="6"/>
  <c r="H523" i="6" l="1"/>
  <c r="D524" i="6"/>
  <c r="G524" i="6" l="1"/>
  <c r="E524" i="6"/>
  <c r="H524" i="6" l="1"/>
  <c r="D525" i="6"/>
  <c r="E525" i="6" l="1"/>
  <c r="G525" i="6"/>
  <c r="H525" i="6" l="1"/>
  <c r="D526" i="6"/>
  <c r="G526" i="6" l="1"/>
  <c r="E526" i="6"/>
  <c r="H526" i="6" l="1"/>
  <c r="D527" i="6"/>
  <c r="G527" i="6" l="1"/>
  <c r="E527" i="6"/>
  <c r="H527" i="6" l="1"/>
  <c r="D528" i="6"/>
  <c r="E528" i="6" l="1"/>
  <c r="G528" i="6"/>
  <c r="H528" i="6" l="1"/>
  <c r="D529" i="6"/>
  <c r="G529" i="6" l="1"/>
  <c r="E529" i="6"/>
  <c r="H529" i="6" l="1"/>
  <c r="D530" i="6"/>
  <c r="E530" i="6" l="1"/>
  <c r="G530" i="6"/>
  <c r="H530" i="6" l="1"/>
  <c r="D531" i="6"/>
  <c r="G531" i="6" l="1"/>
  <c r="E531" i="6"/>
  <c r="H531" i="6" l="1"/>
  <c r="D532" i="6"/>
  <c r="E532" i="6" l="1"/>
  <c r="G532" i="6"/>
  <c r="H532" i="6" l="1"/>
  <c r="D533" i="6"/>
  <c r="E533" i="6" l="1"/>
  <c r="G533" i="6"/>
  <c r="H533" i="6" l="1"/>
  <c r="D534" i="6"/>
  <c r="G534" i="6" l="1"/>
  <c r="E534" i="6"/>
  <c r="H534" i="6" l="1"/>
  <c r="D535" i="6"/>
  <c r="G535" i="6" l="1"/>
  <c r="E535" i="6"/>
  <c r="H535" i="6" l="1"/>
  <c r="D536" i="6"/>
  <c r="E536" i="6" l="1"/>
  <c r="G536" i="6"/>
  <c r="H536" i="6" l="1"/>
  <c r="D537" i="6"/>
  <c r="G537" i="6" l="1"/>
  <c r="E537" i="6"/>
  <c r="H537" i="6" l="1"/>
  <c r="D538" i="6"/>
  <c r="E538" i="6" l="1"/>
  <c r="G538" i="6"/>
  <c r="H538" i="6" l="1"/>
  <c r="D539" i="6"/>
  <c r="E539" i="6" l="1"/>
  <c r="G539" i="6"/>
  <c r="H539" i="6" l="1"/>
  <c r="D540" i="6"/>
  <c r="E540" i="6" l="1"/>
  <c r="G540" i="6"/>
  <c r="H540" i="6" l="1"/>
  <c r="D541" i="6"/>
  <c r="E541" i="6" l="1"/>
  <c r="G541" i="6"/>
  <c r="H541" i="6" l="1"/>
  <c r="D542" i="6"/>
  <c r="G542" i="6" l="1"/>
  <c r="E542" i="6"/>
  <c r="H542" i="6" l="1"/>
  <c r="D543" i="6"/>
  <c r="E543" i="6" l="1"/>
  <c r="G543" i="6"/>
  <c r="H543" i="6" l="1"/>
  <c r="D544" i="6"/>
  <c r="G544" i="6" l="1"/>
  <c r="E544" i="6"/>
  <c r="H544" i="6" l="1"/>
  <c r="D545" i="6"/>
  <c r="G545" i="6" l="1"/>
  <c r="E545" i="6"/>
  <c r="H545" i="6" l="1"/>
  <c r="D546" i="6"/>
  <c r="E546" i="6" l="1"/>
  <c r="G546" i="6"/>
  <c r="H546" i="6" l="1"/>
  <c r="D547" i="6"/>
  <c r="E547" i="6" l="1"/>
  <c r="G547" i="6"/>
  <c r="H547" i="6" l="1"/>
  <c r="D548" i="6"/>
  <c r="G548" i="6" l="1"/>
  <c r="E548" i="6"/>
  <c r="H548" i="6" l="1"/>
  <c r="D549" i="6"/>
  <c r="G549" i="6" l="1"/>
  <c r="E549" i="6"/>
  <c r="H549" i="6" l="1"/>
  <c r="D550" i="6"/>
  <c r="G550" i="6" l="1"/>
  <c r="E550" i="6"/>
  <c r="H550" i="6" l="1"/>
  <c r="D551" i="6"/>
  <c r="E551" i="6" l="1"/>
  <c r="G551" i="6"/>
  <c r="H551" i="6" l="1"/>
  <c r="D552" i="6"/>
  <c r="E552" i="6" l="1"/>
  <c r="G552" i="6"/>
  <c r="H552" i="6" l="1"/>
  <c r="D553" i="6"/>
  <c r="G553" i="6" l="1"/>
  <c r="E553" i="6"/>
  <c r="H553" i="6" l="1"/>
  <c r="D554" i="6"/>
  <c r="E554" i="6" l="1"/>
  <c r="G554" i="6"/>
  <c r="H554" i="6" l="1"/>
  <c r="D555" i="6"/>
  <c r="E555" i="6" l="1"/>
  <c r="G555" i="6"/>
  <c r="H555" i="6" l="1"/>
  <c r="D556" i="6"/>
  <c r="G556" i="6" l="1"/>
  <c r="E556" i="6"/>
  <c r="H556" i="6" l="1"/>
  <c r="D557" i="6"/>
  <c r="E557" i="6" l="1"/>
  <c r="G557" i="6"/>
  <c r="H557" i="6" l="1"/>
  <c r="D558" i="6"/>
  <c r="E558" i="6" l="1"/>
  <c r="G558" i="6"/>
  <c r="H558" i="6" l="1"/>
  <c r="D559" i="6"/>
  <c r="G559" i="6" l="1"/>
  <c r="E559" i="6"/>
  <c r="H559" i="6" l="1"/>
  <c r="D560" i="6"/>
  <c r="E560" i="6" l="1"/>
  <c r="G560" i="6"/>
  <c r="H560" i="6" l="1"/>
  <c r="D561" i="6"/>
  <c r="G561" i="6" l="1"/>
  <c r="E561" i="6"/>
  <c r="H561" i="6" l="1"/>
  <c r="D562" i="6"/>
  <c r="G562" i="6" l="1"/>
  <c r="E562" i="6"/>
  <c r="H562" i="6" l="1"/>
  <c r="D563" i="6"/>
  <c r="G563" i="6" l="1"/>
  <c r="E563" i="6"/>
  <c r="H563" i="6" l="1"/>
  <c r="D564" i="6"/>
  <c r="E564" i="6" l="1"/>
  <c r="G564" i="6"/>
  <c r="H564" i="6" l="1"/>
  <c r="D565" i="6"/>
  <c r="E565" i="6" l="1"/>
  <c r="G565" i="6"/>
  <c r="H565" i="6" l="1"/>
  <c r="D566" i="6"/>
  <c r="E566" i="6" l="1"/>
  <c r="G566" i="6"/>
  <c r="H566" i="6" l="1"/>
  <c r="D567" i="6"/>
  <c r="E567" i="6" l="1"/>
  <c r="G567" i="6"/>
  <c r="H567" i="6" l="1"/>
  <c r="D568" i="6"/>
  <c r="G568" i="6" l="1"/>
  <c r="E568" i="6"/>
  <c r="H568" i="6" l="1"/>
  <c r="D569" i="6"/>
  <c r="G569" i="6" l="1"/>
  <c r="E569" i="6"/>
  <c r="H569" i="6" l="1"/>
  <c r="D570" i="6"/>
  <c r="E570" i="6" l="1"/>
  <c r="G570" i="6"/>
  <c r="H570" i="6" l="1"/>
  <c r="D571" i="6"/>
  <c r="G571" i="6" l="1"/>
  <c r="E571" i="6"/>
  <c r="H571" i="6" l="1"/>
  <c r="D572" i="6"/>
  <c r="E572" i="6" l="1"/>
  <c r="G572" i="6"/>
  <c r="H572" i="6" l="1"/>
  <c r="D573" i="6"/>
  <c r="E573" i="6" l="1"/>
  <c r="G573" i="6"/>
  <c r="H573" i="6" l="1"/>
  <c r="D574" i="6"/>
  <c r="E574" i="6" l="1"/>
  <c r="G574" i="6"/>
  <c r="H574" i="6" l="1"/>
  <c r="D575" i="6"/>
  <c r="E575" i="6" l="1"/>
  <c r="G575" i="6"/>
  <c r="H575" i="6" l="1"/>
  <c r="D576" i="6"/>
  <c r="G576" i="6" l="1"/>
  <c r="E576" i="6"/>
  <c r="H576" i="6" l="1"/>
  <c r="D577" i="6"/>
  <c r="G577" i="6" l="1"/>
  <c r="E577" i="6"/>
  <c r="H577" i="6" l="1"/>
  <c r="D578" i="6"/>
  <c r="E578" i="6" l="1"/>
  <c r="G578" i="6"/>
  <c r="H578" i="6" l="1"/>
  <c r="D579" i="6"/>
  <c r="G579" i="6" l="1"/>
  <c r="E579" i="6"/>
  <c r="H579" i="6" l="1"/>
  <c r="D580" i="6"/>
  <c r="G580" i="6" l="1"/>
  <c r="E580" i="6"/>
  <c r="H580" i="6" l="1"/>
  <c r="D581" i="6"/>
  <c r="G581" i="6" l="1"/>
  <c r="E581" i="6"/>
  <c r="H581" i="6" l="1"/>
  <c r="D582" i="6"/>
  <c r="E582" i="6" l="1"/>
  <c r="G582" i="6"/>
  <c r="H582" i="6" l="1"/>
  <c r="D583" i="6"/>
  <c r="E583" i="6" l="1"/>
  <c r="G583" i="6"/>
  <c r="H583" i="6" l="1"/>
  <c r="D584" i="6"/>
  <c r="G584" i="6" l="1"/>
  <c r="E584" i="6"/>
  <c r="H584" i="6" l="1"/>
  <c r="D585" i="6"/>
  <c r="E585" i="6" l="1"/>
  <c r="G585" i="6"/>
  <c r="H585" i="6" l="1"/>
  <c r="D586" i="6"/>
  <c r="G586" i="6" l="1"/>
  <c r="E586" i="6"/>
  <c r="H586" i="6" l="1"/>
  <c r="D587" i="6"/>
  <c r="G587" i="6" l="1"/>
  <c r="E587" i="6"/>
  <c r="H587" i="6" l="1"/>
  <c r="D588" i="6"/>
  <c r="G588" i="6" l="1"/>
  <c r="E588" i="6"/>
  <c r="H588" i="6" l="1"/>
  <c r="D589" i="6"/>
  <c r="E589" i="6" l="1"/>
  <c r="G589" i="6"/>
  <c r="H589" i="6" l="1"/>
  <c r="D590" i="6"/>
  <c r="E590" i="6" l="1"/>
  <c r="G590" i="6"/>
  <c r="H590" i="6" l="1"/>
  <c r="D591" i="6"/>
  <c r="E591" i="6" l="1"/>
  <c r="G591" i="6"/>
  <c r="H591" i="6" l="1"/>
  <c r="D592" i="6"/>
  <c r="E592" i="6" l="1"/>
  <c r="G592" i="6"/>
  <c r="H592" i="6" l="1"/>
  <c r="D593" i="6"/>
  <c r="E593" i="6" l="1"/>
  <c r="G593" i="6"/>
  <c r="H593" i="6" l="1"/>
  <c r="D594" i="6"/>
  <c r="E594" i="6" l="1"/>
  <c r="G594" i="6"/>
  <c r="H594" i="6" l="1"/>
  <c r="D595" i="6"/>
  <c r="E595" i="6" l="1"/>
  <c r="G595" i="6"/>
  <c r="H595" i="6" l="1"/>
  <c r="D596" i="6"/>
  <c r="G596" i="6" l="1"/>
  <c r="E596" i="6"/>
  <c r="H596" i="6" l="1"/>
  <c r="D597" i="6"/>
  <c r="E597" i="6" l="1"/>
  <c r="G597" i="6"/>
  <c r="H597" i="6" l="1"/>
  <c r="D598" i="6"/>
  <c r="E598" i="6" l="1"/>
  <c r="G598" i="6"/>
  <c r="H598" i="6" l="1"/>
  <c r="D599" i="6"/>
  <c r="G599" i="6" l="1"/>
  <c r="E599" i="6"/>
  <c r="H599" i="6" l="1"/>
  <c r="D600" i="6"/>
  <c r="E600" i="6" l="1"/>
  <c r="G600" i="6"/>
  <c r="H600" i="6" l="1"/>
  <c r="D601" i="6"/>
  <c r="G601" i="6" l="1"/>
  <c r="E601" i="6"/>
  <c r="H601" i="6" l="1"/>
  <c r="D602" i="6"/>
  <c r="E602" i="6" l="1"/>
  <c r="G602" i="6"/>
  <c r="H602" i="6" l="1"/>
  <c r="D603" i="6"/>
  <c r="E603" i="6" l="1"/>
  <c r="G603" i="6"/>
  <c r="H603" i="6" l="1"/>
  <c r="D604" i="6"/>
  <c r="E604" i="6" l="1"/>
  <c r="G604" i="6"/>
  <c r="H604" i="6" l="1"/>
  <c r="D605" i="6"/>
  <c r="E605" i="6" l="1"/>
  <c r="G605" i="6"/>
  <c r="H605" i="6" l="1"/>
  <c r="D606" i="6"/>
  <c r="E606" i="6" l="1"/>
  <c r="G606" i="6"/>
  <c r="H606" i="6" l="1"/>
  <c r="D607" i="6"/>
  <c r="E607" i="6" l="1"/>
  <c r="G607" i="6"/>
  <c r="H607" i="6" l="1"/>
  <c r="D608" i="6"/>
  <c r="E608" i="6" l="1"/>
  <c r="G608" i="6"/>
  <c r="H608" i="6" l="1"/>
  <c r="D609" i="6"/>
  <c r="E609" i="6" l="1"/>
  <c r="G609" i="6"/>
  <c r="H609" i="6" l="1"/>
  <c r="D610" i="6"/>
  <c r="E610" i="6" l="1"/>
  <c r="G610" i="6"/>
  <c r="H610" i="6" l="1"/>
  <c r="D611" i="6"/>
  <c r="G611" i="6" l="1"/>
  <c r="E611" i="6"/>
  <c r="H611" i="6" l="1"/>
  <c r="D612" i="6"/>
  <c r="E612" i="6" l="1"/>
  <c r="G612" i="6"/>
  <c r="H612" i="6" l="1"/>
  <c r="D613" i="6"/>
  <c r="E613" i="6" l="1"/>
  <c r="G613" i="6"/>
  <c r="H613" i="6" l="1"/>
  <c r="D614" i="6"/>
  <c r="G614" i="6" l="1"/>
  <c r="E614" i="6"/>
  <c r="H614" i="6" l="1"/>
  <c r="D615" i="6"/>
  <c r="E615" i="6" l="1"/>
  <c r="G615" i="6"/>
  <c r="H615" i="6" l="1"/>
  <c r="H7" i="6"/>
  <c r="O13" i="6" s="1"/>
  <c r="H5" i="6"/>
  <c r="M13" i="6" s="1"/>
  <c r="H3" i="6"/>
  <c r="H8" i="6"/>
  <c r="H6" i="6"/>
  <c r="N13" i="6" s="1"/>
  <c r="H4" i="6" l="1"/>
  <c r="L13" i="6"/>
  <c r="P13" i="6"/>
  <c r="H9" i="6"/>
</calcChain>
</file>

<file path=xl/comments1.xml><?xml version="1.0" encoding="utf-8"?>
<comments xmlns="http://schemas.openxmlformats.org/spreadsheetml/2006/main">
  <authors>
    <author>wangpx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=a+RAND()*(b-a)
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=a+RAND()*(b-a)
</t>
        </r>
      </text>
    </comment>
    <comment ref="C18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=a+RAND()*(b-a)
</t>
        </r>
      </text>
    </comment>
    <comment ref="H34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=a+RAND()*(b-a)
</t>
        </r>
      </text>
    </comment>
    <comment ref="R34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=a+RAND()*(b-a)
</t>
        </r>
      </text>
    </comment>
  </commentList>
</comments>
</file>

<file path=xl/comments2.xml><?xml version="1.0" encoding="utf-8"?>
<comments xmlns="http://schemas.openxmlformats.org/spreadsheetml/2006/main">
  <authors>
    <author>wangpx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=a+RAND()*(b-a)
</t>
        </r>
      </text>
    </comment>
  </commentList>
</comments>
</file>

<file path=xl/sharedStrings.xml><?xml version="1.0" encoding="utf-8"?>
<sst xmlns="http://schemas.openxmlformats.org/spreadsheetml/2006/main" count="1101" uniqueCount="509">
  <si>
    <t>Probability</t>
  </si>
  <si>
    <t>Sum</t>
  </si>
  <si>
    <t>Random No.</t>
  </si>
  <si>
    <t>Profit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</si>
  <si>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</si>
  <si>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</si>
  <si>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</si>
  <si>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</si>
  <si>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</si>
  <si>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</si>
  <si>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</si>
  <si>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</si>
  <si>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</si>
  <si>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</si>
  <si>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</si>
  <si>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Count</t>
  </si>
  <si>
    <t>Confidence Level(95.0%)</t>
  </si>
  <si>
    <t>Frequency</t>
  </si>
  <si>
    <t>Cumulative %</t>
  </si>
  <si>
    <t>More</t>
  </si>
  <si>
    <t>Initial Conditions</t>
  </si>
  <si>
    <t>Assumptions</t>
  </si>
  <si>
    <t xml:space="preserve">  Number of Covered Employees</t>
  </si>
  <si>
    <t xml:space="preserve">  Increasing</t>
  </si>
  <si>
    <t xml:space="preserve"> per month</t>
  </si>
  <si>
    <t xml:space="preserve">  Average Claim per Employee</t>
  </si>
  <si>
    <t xml:space="preserve">  Amount Contributed per Employee</t>
  </si>
  <si>
    <t xml:space="preserve">  Constant</t>
  </si>
  <si>
    <t>Number of</t>
  </si>
  <si>
    <t>Employee</t>
  </si>
  <si>
    <t>Avg Claim</t>
  </si>
  <si>
    <t>Total</t>
  </si>
  <si>
    <t>Company</t>
  </si>
  <si>
    <t>Month</t>
  </si>
  <si>
    <t>Employees</t>
  </si>
  <si>
    <t>Contributions</t>
  </si>
  <si>
    <t>per Emp.</t>
  </si>
  <si>
    <t>Claims</t>
  </si>
  <si>
    <t>Cost</t>
  </si>
  <si>
    <t>Total Company Cost</t>
  </si>
  <si>
    <t>PortaCom Risk Analysis</t>
  </si>
  <si>
    <t>Selling Price Per Unit</t>
  </si>
  <si>
    <t>Administrative Cost</t>
  </si>
  <si>
    <t>Advertising Cost</t>
  </si>
  <si>
    <t>Direct Labor Cost</t>
  </si>
  <si>
    <t xml:space="preserve">Lower </t>
  </si>
  <si>
    <t xml:space="preserve">Upper </t>
  </si>
  <si>
    <t>Cost per Unit</t>
  </si>
  <si>
    <t>Parts Cost (Uniform Distribution)</t>
  </si>
  <si>
    <t>Smallest Value</t>
  </si>
  <si>
    <t>Largest Value</t>
  </si>
  <si>
    <t>Demand (Normal Distribution)</t>
  </si>
  <si>
    <t>Std Deviation</t>
  </si>
  <si>
    <t>Simulation Trials</t>
  </si>
  <si>
    <t>Trial</t>
  </si>
  <si>
    <t xml:space="preserve">Direct labor </t>
  </si>
  <si>
    <t>Cost/Unit</t>
  </si>
  <si>
    <t>Parts</t>
  </si>
  <si>
    <t>Demand</t>
  </si>
  <si>
    <t>Summary Statistics</t>
  </si>
  <si>
    <t>Mean Profit</t>
  </si>
  <si>
    <t>Min Profit</t>
  </si>
  <si>
    <t>Max Profit</t>
  </si>
  <si>
    <t>Number of Losses</t>
  </si>
  <si>
    <t>Probability of Loss</t>
  </si>
  <si>
    <t>First Year</t>
  </si>
  <si>
    <t>Number of Trials</t>
  </si>
  <si>
    <t>=VLOOKUP(RAND(),$A$10:$C$14,3)</t>
  </si>
  <si>
    <t>=$E$8+RAND()*($E$9-$E$8)</t>
  </si>
  <si>
    <t>=NORMINV(RAND(),$E$13,$E$14)</t>
  </si>
  <si>
    <t>=($C$3-B21-C21)*D21-$C$4-$C$5</t>
  </si>
  <si>
    <t>Lower 95% Limit</t>
  </si>
  <si>
    <t>Margin of Error</t>
  </si>
  <si>
    <t>Upper 95% Limit</t>
  </si>
  <si>
    <t>Basic Risk Analysis</t>
  </si>
  <si>
    <t>Probaility Inputs</t>
  </si>
  <si>
    <t>Direct Labor Cost/Unit</t>
  </si>
  <si>
    <t>Parts Cost /Unit</t>
  </si>
  <si>
    <t>First Year Demand (Units)</t>
  </si>
  <si>
    <t>Estimate First Year Profitability</t>
  </si>
  <si>
    <t>What if Analysis</t>
  </si>
  <si>
    <t>Worst</t>
  </si>
  <si>
    <t>Best</t>
  </si>
  <si>
    <t>Part Cost = SV+RAND()*(LV-SV)</t>
  </si>
  <si>
    <r>
      <t>Demand=NORMINV(RAND(),</t>
    </r>
    <r>
      <rPr>
        <sz val="11"/>
        <color indexed="8"/>
        <rFont val="Calibri"/>
        <family val="2"/>
      </rPr>
      <t>μ, σ)</t>
    </r>
  </si>
  <si>
    <t>=H6/H7</t>
  </si>
  <si>
    <t>=H2-H10</t>
  </si>
  <si>
    <t>=H2+H10</t>
  </si>
  <si>
    <t>Butler inventory</t>
  </si>
  <si>
    <t>Gross Profit per Unit</t>
  </si>
  <si>
    <t>Holding Cost per Unit</t>
  </si>
  <si>
    <t>Shortage Cost per Unit</t>
  </si>
  <si>
    <t>Selling Price</t>
  </si>
  <si>
    <t>Unit Cost</t>
  </si>
  <si>
    <t>Replenishment Level Q</t>
  </si>
  <si>
    <t>Simulation</t>
  </si>
  <si>
    <t>Gross Profit</t>
  </si>
  <si>
    <t>Holding Cost</t>
  </si>
  <si>
    <t>Shortage Cost</t>
  </si>
  <si>
    <t>Net Profit</t>
  </si>
  <si>
    <t>Service Level</t>
  </si>
  <si>
    <t>=C15/B15</t>
  </si>
  <si>
    <t>=$C$3*C17</t>
  </si>
  <si>
    <t>=D17-E17-F17</t>
  </si>
  <si>
    <t>Std Error</t>
  </si>
  <si>
    <t>Wachovia Bank One ATM Simulation Model</t>
  </si>
  <si>
    <t>Interarrival Times (Uniform Distribution)</t>
  </si>
  <si>
    <t>Service Times (Normal Distribution)</t>
  </si>
  <si>
    <t>Customer</t>
  </si>
  <si>
    <t>Interarrival</t>
  </si>
  <si>
    <t>Time</t>
  </si>
  <si>
    <t>Arrival</t>
  </si>
  <si>
    <t xml:space="preserve">Service </t>
  </si>
  <si>
    <t>Start Time</t>
  </si>
  <si>
    <t xml:space="preserve">Waiting </t>
  </si>
  <si>
    <t>Service</t>
  </si>
  <si>
    <t>Completion</t>
  </si>
  <si>
    <t>in System</t>
  </si>
  <si>
    <t>Number Waiting</t>
  </si>
  <si>
    <t>Probability of Waiting</t>
  </si>
  <si>
    <t>Average Waiting Time</t>
  </si>
  <si>
    <t>Max Waiting Time</t>
  </si>
  <si>
    <t>Utilization of ATM</t>
  </si>
  <si>
    <t>Number Waiting &gt; 1 min</t>
  </si>
  <si>
    <t>Probability of Waiting &gt; 1 min</t>
  </si>
  <si>
    <t>=$B$4+RAND()*($B$5-$B$4)</t>
  </si>
  <si>
    <t>=B16</t>
  </si>
  <si>
    <t>=C16+B17</t>
  </si>
  <si>
    <t>=C16</t>
  </si>
  <si>
    <t>=IF(C17&gt;G16,C17,G16)</t>
  </si>
  <si>
    <t>=D16-C16</t>
  </si>
  <si>
    <t>=NORMINV(RAND(),$B$8,$B$9)</t>
  </si>
  <si>
    <t>=D16+F16</t>
  </si>
  <si>
    <t>=G16-C16</t>
  </si>
  <si>
    <t>Relationships among Q, Average Net Profit ($) and Service Level (%)</t>
  </si>
  <si>
    <t xml:space="preserve">Replenishment </t>
  </si>
  <si>
    <t>Level Q</t>
  </si>
  <si>
    <t xml:space="preserve">Average </t>
  </si>
  <si>
    <t>Net Profit $</t>
  </si>
  <si>
    <t>Level (%)</t>
  </si>
  <si>
    <t>Net Profit ($)</t>
  </si>
  <si>
    <t>=(B4-E4-E5)*E6-B5-B6</t>
  </si>
  <si>
    <t>=(B4-E12-E13)*E14-B5-B6</t>
  </si>
  <si>
    <t>=(B4-D12-D13)*D14-B5-B6</t>
  </si>
  <si>
    <t>Random No. Intervals</t>
  </si>
  <si>
    <t>Cumulative Probability</t>
  </si>
  <si>
    <t>From</t>
  </si>
  <si>
    <t>To</t>
  </si>
  <si>
    <t>Cost $/Unit</t>
  </si>
  <si>
    <t>sum</t>
  </si>
  <si>
    <t>RN</t>
  </si>
  <si>
    <t>Cost ($)/Unit</t>
  </si>
  <si>
    <t>=AVERAGE(O55:O57)</t>
  </si>
  <si>
    <t>=STDEV(O55:O57)</t>
  </si>
  <si>
    <t>=MIN(O55:O57)</t>
  </si>
  <si>
    <t>=MAX(O55:O57)</t>
  </si>
  <si>
    <t>=COUNTIF(O55:O57,"&lt;0")</t>
  </si>
  <si>
    <t>=COUNT(O55:O57)</t>
  </si>
  <si>
    <t>=B31/B32</t>
  </si>
  <si>
    <t>=STDEV(O55:O57)/SQRT(B32)</t>
  </si>
  <si>
    <t>=NORMINV(0.975,0,1)*B34</t>
  </si>
  <si>
    <t>=B27-B35</t>
  </si>
  <si>
    <t>=B27+B35</t>
  </si>
  <si>
    <t>Part Cost</t>
  </si>
  <si>
    <t>=$D$19+H36*($D$20-$D$19)</t>
  </si>
  <si>
    <t>=Smallest + RAND()*(Largest -Smallest)</t>
  </si>
  <si>
    <t>=NORMINV(RAND(),mean, std)</t>
  </si>
  <si>
    <t>Random Number or Probability RAND() is partically implemented in Excel@ formulas</t>
  </si>
  <si>
    <t>Random Number or Probability RAND() is fully implemented in Excel@ formulas</t>
  </si>
  <si>
    <t>=($B$4-J45-L45)*N45-$B$5-$B$6</t>
  </si>
  <si>
    <t>=VLOOKUP(I45,$K$27:$M$31,3)</t>
  </si>
  <si>
    <t>=NORMINV(H40,$F$19,$F$20)</t>
  </si>
  <si>
    <t>=VLOOKUP(RAND(),$K$27:$M$31,3)</t>
  </si>
  <si>
    <t>=$D$19+RAND()*($D$20-$D$19)</t>
  </si>
  <si>
    <t>=NORMINV(RAND(),$F$19,$F$20)</t>
  </si>
  <si>
    <t>=($B$4-I53-J53)*K53-$B$5-$B$6</t>
  </si>
  <si>
    <t>=RAND()</t>
  </si>
  <si>
    <t>=NORMINV(M45,$F$19,$F$20)</t>
  </si>
  <si>
    <t>=$D$19+K45*($D$20-$D$19)</t>
  </si>
  <si>
    <t>H</t>
  </si>
  <si>
    <t>I</t>
  </si>
  <si>
    <t>J</t>
  </si>
  <si>
    <t>K</t>
  </si>
  <si>
    <t>L</t>
  </si>
  <si>
    <t>M</t>
  </si>
  <si>
    <t>N</t>
  </si>
  <si>
    <t>O</t>
  </si>
  <si>
    <t>A</t>
  </si>
  <si>
    <t>B</t>
  </si>
  <si>
    <t>C</t>
  </si>
  <si>
    <t>Results</t>
  </si>
  <si>
    <t>Excel@ Formula</t>
  </si>
  <si>
    <t>Result</t>
  </si>
  <si>
    <t>Demand (Discrete Distribution)</t>
  </si>
  <si>
    <t>Demand (Uniform Distribution)</t>
  </si>
  <si>
    <t>Lowest</t>
  </si>
  <si>
    <t>Highest</t>
  </si>
  <si>
    <t>=VLOOKUP(RAND(),$E$11:$G$16,3)</t>
  </si>
  <si>
    <t>where =RAN() = 0.4286</t>
  </si>
  <si>
    <t>=$F$23+RAND()*($H$23-$F$23)</t>
  </si>
  <si>
    <t>=NORMINV(RAND(),$G$6,$G$7)</t>
  </si>
  <si>
    <t>where =RAND()=0.9628</t>
  </si>
  <si>
    <t>=$D$3*D36</t>
  </si>
  <si>
    <t>=IF(C36&gt;$D$7,$D$5*(C36-$D$7),0)</t>
  </si>
  <si>
    <t>=E36-F36-G36</t>
  </si>
  <si>
    <t>=D34/C34</t>
  </si>
  <si>
    <t>Interarrival Time</t>
  </si>
  <si>
    <t>Service Time</t>
  </si>
  <si>
    <t>=NORMINV(A13,$F$4,$F$5)</t>
  </si>
  <si>
    <t>=C21+B22</t>
  </si>
  <si>
    <t>=IF(C22&gt;G21,C22,G21)</t>
  </si>
  <si>
    <t>=D21-C21</t>
  </si>
  <si>
    <t>=NORMINV(H3,$F$4,$F$5)</t>
  </si>
  <si>
    <t>=D21+F21</t>
  </si>
  <si>
    <t>=G21-C21</t>
  </si>
  <si>
    <t>=COUNTIF($E$21:$E$24,"&gt;0")</t>
  </si>
  <si>
    <t>=D27/COUNT(E21:E24)</t>
  </si>
  <si>
    <t>=AVERAGE(E21:E24)</t>
  </si>
  <si>
    <t>=MAX(E21:E24)</t>
  </si>
  <si>
    <t>=SUM(F21:F24)/(G24)</t>
  </si>
  <si>
    <t>=COUNTIF(E21:E24,"&gt;1")</t>
  </si>
  <si>
    <t>=D32/COUNT(E21:E24)</t>
  </si>
  <si>
    <t>Profit Bins</t>
  </si>
  <si>
    <t>Number of Groups</t>
  </si>
  <si>
    <t>Group Width</t>
  </si>
  <si>
    <t>Min</t>
  </si>
  <si>
    <t>Largest(100)</t>
  </si>
  <si>
    <t>Smallest(100)</t>
  </si>
  <si>
    <t>=TINV(0.05,H7-1)*H9</t>
  </si>
  <si>
    <t>=AVERAGE(E121:E620)</t>
  </si>
  <si>
    <t>=STDEV(E121:E620)</t>
  </si>
  <si>
    <t>=MIN(E121:E6200)</t>
  </si>
  <si>
    <t>=MAX(E121:E620)</t>
  </si>
  <si>
    <t>=COUNTIF(E121:E620,"&lt;0")</t>
  </si>
  <si>
    <t>=COUNT(A121:A620)</t>
  </si>
  <si>
    <t>=STDEV(E121:E620)/SQRT(H7)</t>
  </si>
  <si>
    <t>Std Error of % Loss</t>
  </si>
  <si>
    <t>Margin of Error (%)</t>
  </si>
  <si>
    <t>=STDEV(E121:E620)/SQRT(B15)</t>
  </si>
  <si>
    <t>=TINV(0.05,B15-1)*B4</t>
  </si>
  <si>
    <t>=B3-B18</t>
  </si>
  <si>
    <t>=B3+B18</t>
  </si>
  <si>
    <t>=E15/B15</t>
  </si>
  <si>
    <t>=SQRT(E16*(1-E16)/B15)</t>
  </si>
  <si>
    <t>=NORMSINV(0.975)*E17</t>
  </si>
  <si>
    <t>=E16-E18</t>
  </si>
  <si>
    <t>=E16+E18</t>
  </si>
  <si>
    <t>Average time in system</t>
  </si>
  <si>
    <t>Given</t>
  </si>
  <si>
    <t>Inventory level Q</t>
  </si>
  <si>
    <t>No.</t>
  </si>
  <si>
    <t>Units Sold</t>
  </si>
  <si>
    <t>Units Leftover</t>
  </si>
  <si>
    <t>Excel formulas to compute Units sold, Units leftover and Units shortages</t>
  </si>
  <si>
    <t>Units Shortage</t>
  </si>
  <si>
    <t>Net Profit = Gross Profit * Units Sold - Inventory holding cost * Units leftover - Shortage cost * Units shortages</t>
  </si>
  <si>
    <t>Inventory Cost</t>
  </si>
  <si>
    <t xml:space="preserve">Inventory Cost </t>
  </si>
  <si>
    <t>Unit Inventory holding cost * Units leftover</t>
  </si>
  <si>
    <t xml:space="preserve">Shortage Cost </t>
  </si>
  <si>
    <t>Unit shortage cost * Units shortage</t>
  </si>
  <si>
    <t>Demand (D)</t>
  </si>
  <si>
    <t>Normal (100, 20)</t>
  </si>
  <si>
    <t>=$C$2*D26</t>
  </si>
  <si>
    <t>=F26*$C$3</t>
  </si>
  <si>
    <t>=$C$6*C26-$C$2*D26-$C$3*F26</t>
  </si>
  <si>
    <t>Demand Mean</t>
  </si>
  <si>
    <t>Demand Std</t>
  </si>
  <si>
    <t>RN For IATM</t>
  </si>
  <si>
    <t>RN For ST</t>
  </si>
  <si>
    <t>Clock in Time</t>
  </si>
  <si>
    <t>Clock Out Time</t>
  </si>
  <si>
    <t>z(RN SvrT)</t>
  </si>
  <si>
    <t>Initial Time</t>
  </si>
  <si>
    <t>=MAX(C22,G21)</t>
  </si>
  <si>
    <t>=AVERAGE(H24:H27)</t>
  </si>
  <si>
    <t>Exercise 1: Simple Simulation Process</t>
  </si>
  <si>
    <t>n</t>
  </si>
  <si>
    <t>Flip Two Coins</t>
  </si>
  <si>
    <t>Chance</t>
  </si>
  <si>
    <t>Average Profit</t>
  </si>
  <si>
    <t>HH</t>
  </si>
  <si>
    <t>HT, TH</t>
  </si>
  <si>
    <t>TT</t>
  </si>
  <si>
    <t>t Critical Value</t>
  </si>
  <si>
    <t xml:space="preserve">Margin of Error </t>
  </si>
  <si>
    <t>95% CI Lower Limit</t>
  </si>
  <si>
    <t>95% CI Upper Limit</t>
  </si>
  <si>
    <t>No. of losses</t>
  </si>
  <si>
    <t>Revenue</t>
  </si>
  <si>
    <t>Total Cost</t>
  </si>
  <si>
    <t>Profit/Loss</t>
  </si>
  <si>
    <t>Possibility of loss</t>
  </si>
  <si>
    <t>Standard deviation of loss</t>
  </si>
  <si>
    <t>z critical value</t>
  </si>
  <si>
    <t>Margin of Error of loss</t>
  </si>
  <si>
    <t>95% CI Lower Limit of % loss</t>
  </si>
  <si>
    <t>One - variable data table</t>
  </si>
  <si>
    <t>95% CI Upper Limit of % loss</t>
  </si>
  <si>
    <t>Two - variable data table</t>
  </si>
  <si>
    <t>Unit cost v</t>
  </si>
  <si>
    <t>Exercise 2: Use of Random Number Generation in Simulation</t>
  </si>
  <si>
    <t>No.1-3</t>
  </si>
  <si>
    <t>No.4-6</t>
  </si>
  <si>
    <t>No.7-9</t>
  </si>
  <si>
    <t>No.10-12</t>
  </si>
  <si>
    <t>From Prob</t>
  </si>
  <si>
    <t>To Prob</t>
  </si>
  <si>
    <t>Wk Demand D</t>
  </si>
  <si>
    <t>Exercise 3</t>
  </si>
  <si>
    <t>Standard error</t>
  </si>
  <si>
    <t>Standard deviation</t>
  </si>
  <si>
    <t>Variance</t>
  </si>
  <si>
    <t>MonteCarlito</t>
  </si>
  <si>
    <t>loss</t>
  </si>
  <si>
    <t>Breakeven for Product P</t>
  </si>
  <si>
    <t>Profit /Loss Formula in I15 and E15 as Column input cell</t>
  </si>
  <si>
    <t>Profit /Loss Formula in I15, and D15 and E15 as Row and Column input cells respectively</t>
  </si>
  <si>
    <t>Fixed Cost FC</t>
  </si>
  <si>
    <t>Unit Cost v</t>
  </si>
  <si>
    <t>Sell Price sp</t>
  </si>
  <si>
    <t>Demand D</t>
  </si>
  <si>
    <t>=$B$4</t>
  </si>
  <si>
    <t>=$B$5</t>
  </si>
  <si>
    <t>=$B$7</t>
  </si>
  <si>
    <t>=C13*E13</t>
  </si>
  <si>
    <t>=F13+D13*E13</t>
  </si>
  <si>
    <t>=G13-H13</t>
  </si>
  <si>
    <t>=I15</t>
  </si>
  <si>
    <t>=COUNT(I13:I15)</t>
  </si>
  <si>
    <t>=AVERAGE(I13:I15)</t>
  </si>
  <si>
    <t>=STDEV(I13:I15)</t>
  </si>
  <si>
    <t>=L4/SQRT(L2)</t>
  </si>
  <si>
    <t>=TINV(0.05,L2-1)</t>
  </si>
  <si>
    <t>=L6*L5</t>
  </si>
  <si>
    <t>=L3-L7</t>
  </si>
  <si>
    <t>=L3+L7</t>
  </si>
  <si>
    <t>=COUNTIF(I13:I15,"&lt;0")</t>
  </si>
  <si>
    <t>=L11/L2</t>
  </si>
  <si>
    <t>=SQRT(L12*(1-L12)/L2)</t>
  </si>
  <si>
    <t>=NORMSINV(0.975)</t>
  </si>
  <si>
    <t>=L14*L13</t>
  </si>
  <si>
    <t>=L12-L15</t>
  </si>
  <si>
    <t>=L12+L15</t>
  </si>
  <si>
    <t>=VLOOKUP(B18,$E$4:$G$6,3)</t>
  </si>
  <si>
    <t>=COUNT(I18:I20)</t>
  </si>
  <si>
    <t>=AVERAGE(I18:I20)</t>
  </si>
  <si>
    <t>=STDEV(I18:I20)</t>
  </si>
  <si>
    <t>=M4/SQRT(M2)</t>
  </si>
  <si>
    <t>=TINV(0.05,M2-1)</t>
  </si>
  <si>
    <t>=M6*M5</t>
  </si>
  <si>
    <t>=M3-M7</t>
  </si>
  <si>
    <t>=M3+M7</t>
  </si>
  <si>
    <t>=VLOOKUP(B23,$E$4:$G$6,3)</t>
  </si>
  <si>
    <t>=COUNT(I23:I25)</t>
  </si>
  <si>
    <t>=AVERAGE(I23:I25)</t>
  </si>
  <si>
    <t>=VLOOKUP(RAND(),$E$4:$G$6,3)</t>
  </si>
  <si>
    <t>=COUNT(I28:I30)</t>
  </si>
  <si>
    <t>=AVERAGE(I28:I30)</t>
  </si>
  <si>
    <t>=VLOOKUP(RAND(),$E$3:$G$5,3)</t>
  </si>
  <si>
    <t>=L21</t>
  </si>
  <si>
    <t>=L24</t>
  </si>
  <si>
    <t>=TINV(0.05,R1-1)</t>
  </si>
  <si>
    <t>=R5*R4</t>
  </si>
  <si>
    <t>=R2-R6</t>
  </si>
  <si>
    <t>=R2+R6</t>
  </si>
  <si>
    <t>=COUNTIF(I116:I515,"&lt;0")</t>
  </si>
  <si>
    <t>=R10/R1</t>
  </si>
  <si>
    <t>=SQRT(R11*(1-R11)/R1)</t>
  </si>
  <si>
    <t>=R13*R12</t>
  </si>
  <si>
    <t>=R11-R14</t>
  </si>
  <si>
    <t>=R11+R14</t>
  </si>
  <si>
    <t>=P2</t>
  </si>
  <si>
    <t>=M21</t>
  </si>
  <si>
    <t>Exercise 4</t>
  </si>
  <si>
    <t>mean</t>
  </si>
  <si>
    <t>Std</t>
  </si>
  <si>
    <t>=NORMINV(RAND(),$G$7,$H$7)</t>
  </si>
  <si>
    <t>Low</t>
  </si>
  <si>
    <t>High</t>
  </si>
  <si>
    <t>=$G$8+RAND()*($H$8-$G$8)</t>
  </si>
  <si>
    <t>Normal Distributed</t>
  </si>
  <si>
    <t>Uniform Distributed</t>
  </si>
  <si>
    <t>=$C$6*C30--E30-G30</t>
  </si>
  <si>
    <t>AvgProfit</t>
  </si>
  <si>
    <t>AvgSPrc</t>
  </si>
  <si>
    <t>AvgUCt</t>
  </si>
  <si>
    <t>=AVERAGE(C116:C515)</t>
  </si>
  <si>
    <t>=AVERAGE(D116:D515)</t>
  </si>
  <si>
    <t>=F6/SQRT(COUNT(G117:G316))</t>
  </si>
  <si>
    <t>AvgSvrLevel</t>
  </si>
  <si>
    <t>=COUNTIF(E116:E615,"&gt;0")</t>
  </si>
  <si>
    <t>=AVERAGE(E116:E615)</t>
  </si>
  <si>
    <t>=MAX(E116:E615)</t>
  </si>
  <si>
    <t>=SUM(F116:F615)/(G615-G115)</t>
  </si>
  <si>
    <t>=COUNTIF(E116:E615,"&gt;1")</t>
  </si>
  <si>
    <t>=G8/COUNT(E116:E615)</t>
  </si>
  <si>
    <t>=G3/COUNT(E116:E615)</t>
  </si>
  <si>
    <t>AvgN Wait</t>
  </si>
  <si>
    <t>AvgWTime</t>
  </si>
  <si>
    <t>AvgMaxWT</t>
  </si>
  <si>
    <t>AvgUtil</t>
  </si>
  <si>
    <t>AvgN Wait&gt;1</t>
  </si>
  <si>
    <t>=F5</t>
  </si>
  <si>
    <t>=F9</t>
  </si>
  <si>
    <t>No. of Loss</t>
  </si>
  <si>
    <t>=MIN($D$7,C38)</t>
  </si>
  <si>
    <t>=$D$4*($D$7-D38)</t>
  </si>
  <si>
    <t>=$D$5*(C38-D38)</t>
  </si>
  <si>
    <t xml:space="preserve">Lecture examples </t>
  </si>
  <si>
    <t xml:space="preserve">Q </t>
  </si>
  <si>
    <t>Q1</t>
  </si>
  <si>
    <t>q</t>
  </si>
  <si>
    <t>Prob</t>
  </si>
  <si>
    <t>CumProb</t>
  </si>
  <si>
    <t>Max</t>
  </si>
  <si>
    <t>=IF($B$3&gt;B10,$B$3-B10,0)</t>
  </si>
  <si>
    <t>No</t>
  </si>
  <si>
    <t>Sold</t>
  </si>
  <si>
    <t>Leftover</t>
  </si>
  <si>
    <t>Shortage</t>
  </si>
  <si>
    <t>=IF(B10&gt;$B$3,B10-$B$3,0)</t>
  </si>
  <si>
    <t>=MAX($B$3-B15,0)</t>
  </si>
  <si>
    <t>=MAX(B15-$B$3,0)</t>
  </si>
  <si>
    <t>=$B$3-C14</t>
  </si>
  <si>
    <t>=B14-C14</t>
  </si>
  <si>
    <t>Q</t>
  </si>
  <si>
    <t>Cum Prob</t>
  </si>
  <si>
    <t>min</t>
  </si>
  <si>
    <t>std</t>
  </si>
  <si>
    <t>totel revenue</t>
  </si>
  <si>
    <t>no of times exceed</t>
  </si>
  <si>
    <t>max</t>
  </si>
  <si>
    <t>t(alpha/2)</t>
  </si>
  <si>
    <r>
      <t xml:space="preserve">                      else (Q &lt; D),  </t>
    </r>
    <r>
      <rPr>
        <b/>
        <i/>
        <sz val="11"/>
        <color indexed="8"/>
        <rFont val="Calibri"/>
        <family val="2"/>
      </rPr>
      <t>Q</t>
    </r>
    <r>
      <rPr>
        <sz val="11"/>
        <color theme="1"/>
        <rFont val="Calibri"/>
        <family val="2"/>
        <scheme val="minor"/>
      </rPr>
      <t xml:space="preserve"> units are </t>
    </r>
    <r>
      <rPr>
        <b/>
        <i/>
        <sz val="11"/>
        <color indexed="8"/>
        <rFont val="Calibri"/>
        <family val="2"/>
      </rPr>
      <t>Sold</t>
    </r>
    <r>
      <rPr>
        <sz val="11"/>
        <color theme="1"/>
        <rFont val="Calibri"/>
        <family val="2"/>
        <scheme val="minor"/>
      </rPr>
      <t xml:space="preserve">, and </t>
    </r>
    <r>
      <rPr>
        <b/>
        <i/>
        <sz val="11"/>
        <color indexed="8"/>
        <rFont val="Calibri"/>
        <family val="2"/>
      </rPr>
      <t>D - Q</t>
    </r>
    <r>
      <rPr>
        <sz val="11"/>
        <color theme="1"/>
        <rFont val="Calibri"/>
        <family val="2"/>
        <scheme val="minor"/>
      </rPr>
      <t xml:space="preserve"> units are </t>
    </r>
    <r>
      <rPr>
        <b/>
        <i/>
        <sz val="11"/>
        <color indexed="8"/>
        <rFont val="Calibri"/>
        <family val="2"/>
      </rPr>
      <t>Shotages</t>
    </r>
  </si>
  <si>
    <r>
      <t xml:space="preserve">If </t>
    </r>
    <r>
      <rPr>
        <b/>
        <i/>
        <sz val="11"/>
        <color indexed="8"/>
        <rFont val="Calibri"/>
        <family val="2"/>
      </rPr>
      <t>Q &gt;==D</t>
    </r>
    <r>
      <rPr>
        <sz val="11"/>
        <color theme="1"/>
        <rFont val="Calibri"/>
        <family val="2"/>
        <scheme val="minor"/>
      </rPr>
      <t xml:space="preserve">, then </t>
    </r>
    <r>
      <rPr>
        <b/>
        <i/>
        <sz val="11"/>
        <color indexed="8"/>
        <rFont val="Calibri"/>
        <family val="2"/>
      </rPr>
      <t>D</t>
    </r>
    <r>
      <rPr>
        <sz val="11"/>
        <color theme="1"/>
        <rFont val="Calibri"/>
        <family val="2"/>
        <scheme val="minor"/>
      </rPr>
      <t xml:space="preserve"> units are </t>
    </r>
    <r>
      <rPr>
        <b/>
        <i/>
        <sz val="11"/>
        <color indexed="8"/>
        <rFont val="Calibri"/>
        <family val="2"/>
      </rPr>
      <t>Sold</t>
    </r>
    <r>
      <rPr>
        <sz val="11"/>
        <color theme="1"/>
        <rFont val="Calibri"/>
        <family val="2"/>
        <scheme val="minor"/>
      </rPr>
      <t xml:space="preserve">, and </t>
    </r>
    <r>
      <rPr>
        <b/>
        <i/>
        <sz val="11"/>
        <color indexed="8"/>
        <rFont val="Calibri"/>
        <family val="2"/>
      </rPr>
      <t>Q - D</t>
    </r>
    <r>
      <rPr>
        <sz val="11"/>
        <color theme="1"/>
        <rFont val="Calibri"/>
        <family val="2"/>
        <scheme val="minor"/>
      </rPr>
      <t xml:space="preserve"> units as </t>
    </r>
    <r>
      <rPr>
        <b/>
        <i/>
        <sz val="11"/>
        <color indexed="8"/>
        <rFont val="Calibri"/>
        <family val="2"/>
      </rPr>
      <t>Leftover</t>
    </r>
  </si>
  <si>
    <t>If (Q &gt;= D, D, Q)</t>
  </si>
  <si>
    <t>=IF($D$7&gt;=C36,C36,$D$7)</t>
  </si>
  <si>
    <t>=IF($D$7&gt;=C36,$D$4*($D$7-C36),0)</t>
  </si>
  <si>
    <t>=INT()</t>
  </si>
  <si>
    <t>=ROUND()</t>
  </si>
  <si>
    <t>Demand (D) is Normally Distributed</t>
  </si>
  <si>
    <t>=ROUND(NORMINV(RAND(),$F$2,$F$3),0)</t>
  </si>
  <si>
    <t>=IF($C$2&gt;=B26,B26,$C$2)</t>
  </si>
  <si>
    <t>Butler inventory Toturial</t>
  </si>
  <si>
    <t>Unit Inventory Holding Cost</t>
  </si>
  <si>
    <t>Unit Shortage Cost</t>
  </si>
  <si>
    <t>Sales Price</t>
  </si>
  <si>
    <t>Gross Profit /Unit</t>
  </si>
  <si>
    <t>=IF($C$2&gt;=B26,$C$2-B26,0)</t>
  </si>
  <si>
    <t>=IF($C$2&gt;=B26,0,B26-$C$2)</t>
  </si>
  <si>
    <t>=$C$3*D26</t>
  </si>
  <si>
    <t>=F26*$C$4</t>
  </si>
  <si>
    <t>=$C$7*C26</t>
  </si>
  <si>
    <t>=$C$7*C26-E26-G26</t>
  </si>
  <si>
    <t>=H26-E26-G26</t>
  </si>
  <si>
    <t xml:space="preserve">Mistake Made </t>
  </si>
  <si>
    <t>=MAX($C$2-B33,0)</t>
  </si>
  <si>
    <t>#Leftover = Q - #Sold</t>
  </si>
  <si>
    <t>=INT(NORMINV(RAND(),$F$2,$F$3))</t>
  </si>
  <si>
    <t>=MIN(B26,$C$2)</t>
  </si>
  <si>
    <t>=MAX($C$2-B26,0)</t>
  </si>
  <si>
    <t>=$C$2-C36</t>
  </si>
  <si>
    <t>=MIN(B33,$C$2)</t>
  </si>
  <si>
    <t>=$C$2-C26</t>
  </si>
  <si>
    <t>If (Q &gt;= D, Q - D,0)</t>
  </si>
  <si>
    <t>If (Q &gt;= D, 0, D - Q)</t>
  </si>
  <si>
    <t>=MAX(B26-$C$2,0)</t>
  </si>
  <si>
    <t>=MAX(B33-$C$2,0)</t>
  </si>
  <si>
    <t>=B36-C36</t>
  </si>
  <si>
    <t>=B26-C26</t>
  </si>
  <si>
    <t>#Leftover</t>
  </si>
  <si>
    <t>#Sold</t>
  </si>
  <si>
    <t>=INT(NORMINV(RAND(),$B$10,$B$11))</t>
  </si>
  <si>
    <t>=IF($C$7&gt;=B18,B18,$C$7)</t>
  </si>
  <si>
    <t>=$C$3*C18</t>
  </si>
  <si>
    <t>=$C$7-C18</t>
  </si>
  <si>
    <t>=$C$4*E18</t>
  </si>
  <si>
    <t>#Shortage</t>
  </si>
  <si>
    <t>=B18-C18</t>
  </si>
  <si>
    <t>=$C$5*G18</t>
  </si>
  <si>
    <t>=SUM(C118:C617)</t>
  </si>
  <si>
    <t>=SUM(B118:B617)</t>
  </si>
  <si>
    <t>=AVERAGE(I118:I617)</t>
  </si>
  <si>
    <t>=STDEV(I118:I617)</t>
  </si>
  <si>
    <t>=MIN(I118:I617)</t>
  </si>
  <si>
    <t>=MAX(I118:I617)</t>
  </si>
  <si>
    <t>$HoldCost</t>
  </si>
  <si>
    <t>$ShortCost</t>
  </si>
  <si>
    <t>$Net Profit</t>
  </si>
  <si>
    <t>Standard deviation of Service Level %</t>
  </si>
  <si>
    <t>Service Level %</t>
  </si>
  <si>
    <t>Margin of Error of Service Level %</t>
  </si>
  <si>
    <t>95% CI Lower Limit of % Service Level</t>
  </si>
  <si>
    <t>95% CI Upper Limit of % Service Level</t>
  </si>
  <si>
    <t>How to Draw the Combined Chart of Net Profit $ and Service Level %?</t>
  </si>
  <si>
    <t>Draw Bar Chart for Net Profit $ only with Inventory Level Q as Horizontal Axis</t>
  </si>
  <si>
    <t>a</t>
  </si>
  <si>
    <t>Highlight Net Profit $ Column only and Select Bar Chart</t>
  </si>
  <si>
    <t>b</t>
  </si>
  <si>
    <t>Edit Horizontal Axis to use Inventory Level Q</t>
  </si>
  <si>
    <t>Select Data and Add Service Level % to Data Series</t>
  </si>
  <si>
    <t>c</t>
  </si>
  <si>
    <t>Format Data Series for Service Level % by Click on Secondary Axis</t>
  </si>
  <si>
    <t>Minutes</t>
  </si>
  <si>
    <t>#</t>
  </si>
  <si>
    <t>%</t>
  </si>
  <si>
    <t>z Critical value</t>
  </si>
  <si>
    <t>Number of Customers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</si>
</sst>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  <numFmt numFmtId="166" formatCode="General_)"/>
    <numFmt numFmtId="167" formatCode="0_)"/>
    <numFmt numFmtId="168" formatCode="0.000_)"/>
    <numFmt numFmtId="169" formatCode="0.0"/>
    <numFmt numFmtId="170" formatCode="_(* #,##0_);_(* \(#,##0\);_(* &quot;-&quot;??_);_(@_)"/>
    <numFmt numFmtId="171" formatCode="&quot;$&quot;#,##0"/>
    <numFmt numFmtId="172" formatCode="#,##0.0000"/>
    <numFmt numFmtId="173" formatCode="0.0000E+00"/>
    <numFmt numFmtId="174" formatCode="#,##0.00000_);\(#,##0.00000\)"/>
    <numFmt numFmtId="175" formatCode="0.000%"/>
    <numFmt numFmtId="177" formatCode="0.00_);\(0.0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9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" fontId="0" fillId="0" borderId="0" xfId="0" applyNumberFormat="1" applyAlignment="1">
      <alignment horizontal="center"/>
    </xf>
    <xf numFmtId="0" fontId="12" fillId="0" borderId="1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12" fillId="0" borderId="1" xfId="0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/>
    <xf numFmtId="0" fontId="0" fillId="0" borderId="2" xfId="0" applyFill="1" applyBorder="1" applyAlignment="1">
      <alignment horizontal="center"/>
    </xf>
    <xf numFmtId="10" fontId="0" fillId="0" borderId="2" xfId="0" applyNumberFormat="1" applyFill="1" applyBorder="1" applyAlignment="1"/>
    <xf numFmtId="166" fontId="1" fillId="0" borderId="0" xfId="0" applyNumberFormat="1" applyFont="1"/>
    <xf numFmtId="166" fontId="0" fillId="0" borderId="0" xfId="0" applyNumberFormat="1"/>
    <xf numFmtId="166" fontId="2" fillId="0" borderId="0" xfId="0" applyNumberFormat="1" applyFont="1" applyAlignment="1" applyProtection="1">
      <alignment horizontal="left"/>
    </xf>
    <xf numFmtId="166" fontId="1" fillId="0" borderId="0" xfId="0" applyNumberFormat="1" applyFont="1" applyAlignment="1" applyProtection="1">
      <alignment horizontal="left"/>
    </xf>
    <xf numFmtId="37" fontId="3" fillId="0" borderId="0" xfId="0" applyNumberFormat="1" applyFont="1" applyFill="1" applyBorder="1" applyAlignment="1" applyProtection="1">
      <alignment horizontal="center"/>
    </xf>
    <xf numFmtId="9" fontId="3" fillId="0" borderId="0" xfId="0" applyNumberFormat="1" applyFont="1" applyFill="1" applyBorder="1" applyAlignment="1" applyProtection="1">
      <alignment horizontal="center"/>
    </xf>
    <xf numFmtId="5" fontId="3" fillId="0" borderId="0" xfId="0" applyNumberFormat="1" applyFont="1" applyFill="1" applyBorder="1" applyAlignment="1" applyProtection="1">
      <alignment horizontal="center"/>
    </xf>
    <xf numFmtId="166" fontId="1" fillId="0" borderId="0" xfId="0" applyNumberFormat="1" applyFont="1" applyProtection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2" xfId="0" applyNumberFormat="1" applyFont="1" applyBorder="1" applyAlignment="1" applyProtection="1">
      <alignment horizontal="center"/>
    </xf>
    <xf numFmtId="166" fontId="2" fillId="0" borderId="2" xfId="0" applyNumberFormat="1" applyFont="1" applyBorder="1" applyAlignment="1">
      <alignment horizontal="center"/>
    </xf>
    <xf numFmtId="166" fontId="1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5" fontId="1" fillId="0" borderId="0" xfId="0" applyNumberFormat="1" applyFont="1" applyAlignment="1" applyProtection="1">
      <alignment horizontal="center"/>
    </xf>
    <xf numFmtId="7" fontId="1" fillId="0" borderId="0" xfId="0" applyNumberFormat="1" applyFont="1" applyAlignment="1" applyProtection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Border="1" applyAlignment="1" applyProtection="1">
      <alignment horizontal="center"/>
    </xf>
    <xf numFmtId="5" fontId="1" fillId="0" borderId="0" xfId="0" applyNumberFormat="1" applyFont="1" applyBorder="1" applyAlignment="1" applyProtection="1">
      <alignment horizontal="center"/>
    </xf>
    <xf numFmtId="166" fontId="1" fillId="0" borderId="0" xfId="0" applyNumberFormat="1" applyFont="1" applyBorder="1" applyAlignment="1">
      <alignment horizontal="center"/>
    </xf>
    <xf numFmtId="166" fontId="1" fillId="0" borderId="3" xfId="0" applyNumberFormat="1" applyFont="1" applyBorder="1"/>
    <xf numFmtId="166" fontId="2" fillId="0" borderId="3" xfId="0" applyNumberFormat="1" applyFont="1" applyBorder="1" applyAlignment="1">
      <alignment horizontal="right"/>
    </xf>
    <xf numFmtId="5" fontId="4" fillId="0" borderId="3" xfId="0" applyNumberFormat="1" applyFont="1" applyFill="1" applyBorder="1" applyAlignment="1" applyProtection="1">
      <alignment horizontal="center"/>
    </xf>
    <xf numFmtId="167" fontId="1" fillId="0" borderId="0" xfId="0" applyNumberFormat="1" applyFont="1" applyProtection="1"/>
    <xf numFmtId="166" fontId="1" fillId="0" borderId="0" xfId="0" applyNumberFormat="1" applyFont="1" applyAlignment="1" applyProtection="1">
      <alignment horizontal="fill"/>
    </xf>
    <xf numFmtId="168" fontId="1" fillId="0" borderId="0" xfId="0" applyNumberFormat="1" applyFont="1" applyProtection="1"/>
    <xf numFmtId="5" fontId="9" fillId="0" borderId="0" xfId="2" applyNumberFormat="1" applyFont="1"/>
    <xf numFmtId="0" fontId="11" fillId="0" borderId="0" xfId="0" applyFont="1"/>
    <xf numFmtId="169" fontId="0" fillId="0" borderId="0" xfId="0" applyNumberFormat="1" applyAlignment="1">
      <alignment horizontal="center"/>
    </xf>
    <xf numFmtId="7" fontId="9" fillId="0" borderId="0" xfId="2" applyNumberFormat="1" applyFont="1" applyAlignment="1">
      <alignment horizontal="center"/>
    </xf>
    <xf numFmtId="5" fontId="9" fillId="0" borderId="0" xfId="2" applyNumberFormat="1" applyFont="1" applyAlignment="1">
      <alignment horizontal="center"/>
    </xf>
    <xf numFmtId="5" fontId="0" fillId="0" borderId="0" xfId="0" applyNumberFormat="1"/>
    <xf numFmtId="1" fontId="0" fillId="0" borderId="0" xfId="0" applyNumberFormat="1"/>
    <xf numFmtId="7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/>
    <xf numFmtId="3" fontId="11" fillId="0" borderId="0" xfId="0" applyNumberFormat="1" applyFont="1"/>
    <xf numFmtId="3" fontId="0" fillId="0" borderId="0" xfId="0" applyNumberForma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quotePrefix="1"/>
    <xf numFmtId="3" fontId="0" fillId="0" borderId="0" xfId="0" quotePrefix="1" applyNumberFormat="1"/>
    <xf numFmtId="0" fontId="0" fillId="0" borderId="0" xfId="0" applyAlignment="1"/>
    <xf numFmtId="170" fontId="9" fillId="0" borderId="0" xfId="1" applyNumberFormat="1" applyFont="1"/>
    <xf numFmtId="0" fontId="11" fillId="0" borderId="0" xfId="0" applyFont="1" applyAlignment="1">
      <alignment horizontal="center"/>
    </xf>
    <xf numFmtId="5" fontId="9" fillId="0" borderId="0" xfId="1" applyNumberFormat="1" applyFont="1" applyAlignment="1">
      <alignment horizontal="center"/>
    </xf>
    <xf numFmtId="37" fontId="9" fillId="0" borderId="0" xfId="1" applyNumberFormat="1" applyFont="1" applyAlignment="1">
      <alignment horizontal="center"/>
    </xf>
    <xf numFmtId="171" fontId="9" fillId="0" borderId="0" xfId="2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0" fontId="0" fillId="0" borderId="0" xfId="0" quotePrefix="1" applyAlignment="1">
      <alignment horizontal="left"/>
    </xf>
    <xf numFmtId="10" fontId="9" fillId="0" borderId="0" xfId="5" applyNumberFormat="1" applyFont="1" applyAlignment="1">
      <alignment horizontal="center"/>
    </xf>
    <xf numFmtId="10" fontId="9" fillId="0" borderId="0" xfId="5" applyNumberFormat="1" applyFont="1"/>
    <xf numFmtId="0" fontId="11" fillId="0" borderId="4" xfId="0" applyFont="1" applyBorder="1"/>
    <xf numFmtId="5" fontId="9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Border="1"/>
    <xf numFmtId="0" fontId="0" fillId="0" borderId="4" xfId="0" applyBorder="1"/>
    <xf numFmtId="0" fontId="1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7" xfId="0" applyBorder="1"/>
    <xf numFmtId="3" fontId="0" fillId="0" borderId="9" xfId="0" applyNumberFormat="1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justify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0" fontId="0" fillId="0" borderId="10" xfId="0" applyBorder="1"/>
    <xf numFmtId="0" fontId="0" fillId="0" borderId="4" xfId="0" applyFont="1" applyBorder="1" applyAlignment="1">
      <alignment horizontal="center" wrapText="1"/>
    </xf>
    <xf numFmtId="3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7" fontId="9" fillId="0" borderId="4" xfId="2" applyNumberFormat="1" applyFont="1" applyBorder="1" applyAlignment="1">
      <alignment horizontal="center"/>
    </xf>
    <xf numFmtId="7" fontId="0" fillId="0" borderId="4" xfId="0" applyNumberFormat="1" applyBorder="1" applyAlignment="1">
      <alignment horizontal="center"/>
    </xf>
    <xf numFmtId="5" fontId="0" fillId="0" borderId="4" xfId="0" applyNumberFormat="1" applyBorder="1" applyAlignment="1">
      <alignment horizontal="center"/>
    </xf>
    <xf numFmtId="0" fontId="0" fillId="0" borderId="0" xfId="0" applyBorder="1" applyAlignment="1"/>
    <xf numFmtId="0" fontId="0" fillId="0" borderId="0" xfId="0" quotePrefix="1" applyAlignment="1">
      <alignment horizontal="right"/>
    </xf>
    <xf numFmtId="0" fontId="11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5" fontId="0" fillId="0" borderId="4" xfId="0" applyNumberFormat="1" applyBorder="1"/>
    <xf numFmtId="10" fontId="9" fillId="0" borderId="4" xfId="5" applyNumberFormat="1" applyFont="1" applyBorder="1"/>
    <xf numFmtId="0" fontId="0" fillId="0" borderId="4" xfId="0" quotePrefix="1" applyBorder="1" applyAlignment="1">
      <alignment horizontal="left"/>
    </xf>
    <xf numFmtId="0" fontId="0" fillId="0" borderId="4" xfId="0" applyBorder="1" applyAlignment="1"/>
    <xf numFmtId="0" fontId="0" fillId="0" borderId="12" xfId="0" applyBorder="1"/>
    <xf numFmtId="0" fontId="0" fillId="0" borderId="12" xfId="0" applyBorder="1" applyAlignment="1">
      <alignment horizontal="center"/>
    </xf>
    <xf numFmtId="171" fontId="9" fillId="0" borderId="12" xfId="2" applyNumberFormat="1" applyFont="1" applyBorder="1" applyAlignment="1">
      <alignment horizontal="center"/>
    </xf>
    <xf numFmtId="171" fontId="9" fillId="0" borderId="10" xfId="2" applyNumberFormat="1" applyFont="1" applyBorder="1" applyAlignment="1">
      <alignment horizontal="center"/>
    </xf>
    <xf numFmtId="5" fontId="9" fillId="0" borderId="12" xfId="2" applyNumberFormat="1" applyFont="1" applyBorder="1" applyAlignment="1">
      <alignment horizontal="center"/>
    </xf>
    <xf numFmtId="5" fontId="9" fillId="0" borderId="10" xfId="2" applyNumberFormat="1" applyFont="1" applyBorder="1" applyAlignment="1">
      <alignment horizontal="center"/>
    </xf>
    <xf numFmtId="0" fontId="11" fillId="0" borderId="12" xfId="0" applyFont="1" applyBorder="1"/>
    <xf numFmtId="0" fontId="13" fillId="0" borderId="12" xfId="0" applyFont="1" applyBorder="1" applyAlignment="1">
      <alignment horizontal="center"/>
    </xf>
    <xf numFmtId="171" fontId="0" fillId="0" borderId="4" xfId="0" applyNumberFormat="1" applyBorder="1" applyAlignment="1">
      <alignment horizontal="center"/>
    </xf>
    <xf numFmtId="10" fontId="9" fillId="0" borderId="4" xfId="5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3" fontId="11" fillId="0" borderId="4" xfId="0" applyNumberFormat="1" applyFont="1" applyBorder="1" applyAlignment="1"/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172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171" fontId="9" fillId="0" borderId="0" xfId="2" applyNumberFormat="1" applyFont="1" applyBorder="1" applyAlignment="1">
      <alignment horizontal="center"/>
    </xf>
    <xf numFmtId="0" fontId="0" fillId="0" borderId="5" xfId="0" applyBorder="1" applyAlignment="1"/>
    <xf numFmtId="0" fontId="0" fillId="0" borderId="5" xfId="0" quotePrefix="1" applyBorder="1" applyAlignment="1">
      <alignment horizontal="left"/>
    </xf>
    <xf numFmtId="3" fontId="0" fillId="0" borderId="0" xfId="0" applyNumberFormat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164" fontId="0" fillId="0" borderId="0" xfId="0" quotePrefix="1" applyNumberFormat="1" applyBorder="1" applyAlignment="1">
      <alignment horizontal="left"/>
    </xf>
    <xf numFmtId="7" fontId="0" fillId="0" borderId="0" xfId="0" applyNumberFormat="1" applyBorder="1" applyAlignment="1">
      <alignment horizontal="center"/>
    </xf>
    <xf numFmtId="172" fontId="0" fillId="0" borderId="0" xfId="0" quotePrefix="1" applyNumberFormat="1" applyBorder="1" applyAlignment="1">
      <alignment horizontal="center"/>
    </xf>
    <xf numFmtId="0" fontId="10" fillId="0" borderId="4" xfId="3" applyBorder="1" applyAlignment="1" applyProtection="1">
      <alignment horizontal="center"/>
    </xf>
    <xf numFmtId="0" fontId="0" fillId="0" borderId="4" xfId="0" quotePrefix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12" xfId="0" applyFont="1" applyBorder="1"/>
    <xf numFmtId="1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2" xfId="0" quotePrefix="1" applyBorder="1"/>
    <xf numFmtId="3" fontId="11" fillId="0" borderId="0" xfId="0" applyNumberFormat="1" applyFont="1" applyBorder="1" applyAlignment="1"/>
    <xf numFmtId="172" fontId="0" fillId="0" borderId="0" xfId="0" applyNumberFormat="1" applyFont="1" applyBorder="1" applyAlignment="1">
      <alignment horizontal="center"/>
    </xf>
    <xf numFmtId="0" fontId="0" fillId="0" borderId="0" xfId="0" quotePrefix="1" applyBorder="1" applyAlignment="1"/>
    <xf numFmtId="0" fontId="0" fillId="0" borderId="12" xfId="0" applyBorder="1" applyAlignment="1"/>
    <xf numFmtId="3" fontId="11" fillId="0" borderId="12" xfId="0" applyNumberFormat="1" applyFont="1" applyBorder="1" applyAlignment="1">
      <alignment horizontal="center"/>
    </xf>
    <xf numFmtId="0" fontId="11" fillId="0" borderId="12" xfId="0" applyFont="1" applyBorder="1" applyAlignment="1"/>
    <xf numFmtId="172" fontId="11" fillId="0" borderId="12" xfId="0" applyNumberFormat="1" applyFont="1" applyBorder="1" applyAlignment="1">
      <alignment horizontal="center"/>
    </xf>
    <xf numFmtId="164" fontId="0" fillId="0" borderId="0" xfId="0" quotePrefix="1" applyNumberFormat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10" fontId="9" fillId="0" borderId="14" xfId="5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0" xfId="0" quotePrefix="1" applyAlignment="1"/>
    <xf numFmtId="7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7" fontId="0" fillId="0" borderId="0" xfId="0" applyNumberFormat="1" applyFill="1" applyBorder="1" applyAlignment="1"/>
    <xf numFmtId="37" fontId="0" fillId="0" borderId="2" xfId="0" applyNumberFormat="1" applyFill="1" applyBorder="1" applyAlignment="1"/>
    <xf numFmtId="173" fontId="0" fillId="0" borderId="0" xfId="0" applyNumberFormat="1" applyFill="1" applyBorder="1" applyAlignment="1"/>
    <xf numFmtId="10" fontId="0" fillId="0" borderId="0" xfId="0" applyNumberFormat="1"/>
    <xf numFmtId="174" fontId="0" fillId="0" borderId="0" xfId="0" applyNumberFormat="1" applyFill="1" applyBorder="1" applyAlignment="1"/>
    <xf numFmtId="37" fontId="0" fillId="0" borderId="0" xfId="0" applyNumberFormat="1"/>
    <xf numFmtId="10" fontId="9" fillId="0" borderId="0" xfId="5" applyNumberFormat="1" applyFont="1"/>
    <xf numFmtId="175" fontId="9" fillId="0" borderId="0" xfId="5" applyNumberFormat="1" applyFont="1"/>
    <xf numFmtId="10" fontId="0" fillId="0" borderId="0" xfId="0" quotePrefix="1" applyNumberFormat="1"/>
    <xf numFmtId="0" fontId="0" fillId="0" borderId="0" xfId="0" applyNumberFormat="1" applyFill="1" applyBorder="1" applyAlignment="1"/>
    <xf numFmtId="10" fontId="0" fillId="0" borderId="0" xfId="0" applyNumberFormat="1" applyFill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0" fontId="0" fillId="0" borderId="0" xfId="0" quotePrefix="1" applyFo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quotePrefix="1" applyBorder="1"/>
    <xf numFmtId="0" fontId="0" fillId="0" borderId="0" xfId="0" applyAlignment="1">
      <alignment horizontal="left"/>
    </xf>
    <xf numFmtId="4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177" fontId="0" fillId="0" borderId="0" xfId="0" applyNumberFormat="1" applyAlignment="1">
      <alignment horizontal="center"/>
    </xf>
    <xf numFmtId="12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177" fontId="14" fillId="0" borderId="0" xfId="0" applyNumberFormat="1" applyFont="1" applyAlignment="1">
      <alignment horizontal="center"/>
    </xf>
    <xf numFmtId="177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177" fontId="0" fillId="0" borderId="0" xfId="0" quotePrefix="1" applyNumberFormat="1" applyAlignment="1">
      <alignment horizontal="center"/>
    </xf>
    <xf numFmtId="177" fontId="0" fillId="0" borderId="0" xfId="0" quotePrefix="1" applyNumberFormat="1" applyAlignment="1">
      <alignment horizontal="left"/>
    </xf>
    <xf numFmtId="2" fontId="0" fillId="0" borderId="0" xfId="0" quotePrefix="1" applyNumberFormat="1" applyAlignment="1">
      <alignment horizontal="left"/>
    </xf>
    <xf numFmtId="165" fontId="0" fillId="0" borderId="0" xfId="0" quotePrefix="1" applyNumberFormat="1" applyAlignment="1">
      <alignment horizontal="left"/>
    </xf>
    <xf numFmtId="164" fontId="0" fillId="0" borderId="0" xfId="0" quotePrefix="1" applyNumberFormat="1" applyAlignment="1">
      <alignment horizontal="center"/>
    </xf>
    <xf numFmtId="10" fontId="9" fillId="0" borderId="0" xfId="5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10" fontId="14" fillId="0" borderId="0" xfId="5" applyNumberFormat="1" applyFont="1" applyAlignment="1">
      <alignment horizontal="center"/>
    </xf>
    <xf numFmtId="0" fontId="11" fillId="0" borderId="0" xfId="0" quotePrefix="1" applyFont="1"/>
    <xf numFmtId="0" fontId="11" fillId="0" borderId="0" xfId="0" quotePrefix="1" applyFont="1" applyAlignment="1">
      <alignment horizontal="left"/>
    </xf>
    <xf numFmtId="0" fontId="14" fillId="0" borderId="0" xfId="0" quotePrefix="1" applyFont="1" applyAlignment="1">
      <alignment horizontal="center"/>
    </xf>
    <xf numFmtId="0" fontId="0" fillId="0" borderId="0" xfId="0" applyAlignment="1">
      <alignment horizontal="left"/>
    </xf>
    <xf numFmtId="2" fontId="14" fillId="0" borderId="0" xfId="0" applyNumberFormat="1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2" fontId="15" fillId="0" borderId="0" xfId="0" applyNumberFormat="1" applyFont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4" borderId="0" xfId="0" quotePrefix="1" applyFill="1"/>
    <xf numFmtId="0" fontId="0" fillId="4" borderId="0" xfId="0" applyFill="1" applyAlignment="1">
      <alignment horizontal="right"/>
    </xf>
    <xf numFmtId="5" fontId="0" fillId="4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/>
    <xf numFmtId="177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5" borderId="0" xfId="0" applyFont="1" applyFill="1" applyAlignment="1">
      <alignment horizontal="center"/>
    </xf>
    <xf numFmtId="177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71" fontId="0" fillId="4" borderId="4" xfId="0" applyNumberFormat="1" applyFill="1" applyBorder="1" applyAlignment="1">
      <alignment horizontal="center"/>
    </xf>
    <xf numFmtId="10" fontId="9" fillId="4" borderId="4" xfId="5" applyNumberFormat="1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5" fontId="9" fillId="4" borderId="0" xfId="2" applyNumberFormat="1" applyFont="1" applyFill="1" applyAlignment="1">
      <alignment horizontal="center"/>
    </xf>
    <xf numFmtId="171" fontId="9" fillId="4" borderId="0" xfId="2" applyNumberFormat="1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10" fontId="9" fillId="6" borderId="0" xfId="5" applyNumberFormat="1" applyFon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0" fillId="0" borderId="0" xfId="0" quotePrefix="1" applyFont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quotePrefix="1" applyNumberFormat="1" applyFill="1" applyAlignment="1">
      <alignment horizontal="left"/>
    </xf>
    <xf numFmtId="0" fontId="0" fillId="0" borderId="0" xfId="0" quotePrefix="1" applyFont="1" applyAlignment="1">
      <alignment horizontal="left"/>
    </xf>
    <xf numFmtId="177" fontId="0" fillId="6" borderId="0" xfId="0" quotePrefix="1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0" fontId="0" fillId="6" borderId="0" xfId="0" applyFont="1" applyFill="1" applyAlignment="1">
      <alignment horizontal="center"/>
    </xf>
    <xf numFmtId="177" fontId="0" fillId="6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Alignment="1">
      <alignment horizontal="center"/>
    </xf>
    <xf numFmtId="10" fontId="9" fillId="0" borderId="0" xfId="5" applyNumberFormat="1" applyFont="1" applyFill="1" applyAlignment="1">
      <alignment horizontal="center"/>
    </xf>
    <xf numFmtId="0" fontId="0" fillId="0" borderId="5" xfId="0" quotePrefix="1" applyBorder="1" applyAlignment="1">
      <alignment horizontal="left"/>
    </xf>
    <xf numFmtId="0" fontId="0" fillId="0" borderId="0" xfId="0" applyAlignment="1">
      <alignment horizontal="left"/>
    </xf>
    <xf numFmtId="0" fontId="11" fillId="0" borderId="4" xfId="0" applyFont="1" applyBorder="1" applyAlignment="1"/>
    <xf numFmtId="0" fontId="0" fillId="0" borderId="4" xfId="0" applyBorder="1" applyAlignment="1"/>
    <xf numFmtId="0" fontId="0" fillId="0" borderId="4" xfId="0" applyBorder="1" applyAlignment="1">
      <alignment horizontal="center"/>
    </xf>
    <xf numFmtId="3" fontId="11" fillId="0" borderId="4" xfId="0" applyNumberFormat="1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6" xfId="0" applyBorder="1" applyAlignment="1">
      <alignment horizontal="center"/>
    </xf>
    <xf numFmtId="0" fontId="0" fillId="0" borderId="17" xfId="0" applyBorder="1" applyAlignment="1"/>
    <xf numFmtId="3" fontId="11" fillId="0" borderId="12" xfId="0" applyNumberFormat="1" applyFont="1" applyBorder="1" applyAlignment="1"/>
    <xf numFmtId="0" fontId="0" fillId="0" borderId="12" xfId="0" applyFont="1" applyBorder="1" applyAlignment="1"/>
    <xf numFmtId="0" fontId="0" fillId="0" borderId="12" xfId="0" applyBorder="1" applyAlignment="1"/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5507436570429"/>
          <c:y val="5.1400554097404488E-2"/>
          <c:w val="0.84106014873140855"/>
          <c:h val="0.897198891805190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'BE1'!$A$19:$A$25</c:f>
              <c:numCache>
                <c:formatCode>General</c:formatCode>
                <c:ptCount val="7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</c:numCache>
            </c:numRef>
          </c:xVal>
          <c:yVal>
            <c:numRef>
              <c:f>'BE1'!$B$19:$B$25</c:f>
              <c:numCache>
                <c:formatCode>General</c:formatCode>
                <c:ptCount val="7"/>
                <c:pt idx="0">
                  <c:v>-3000</c:v>
                </c:pt>
                <c:pt idx="1">
                  <c:v>-1875</c:v>
                </c:pt>
                <c:pt idx="2">
                  <c:v>-750</c:v>
                </c:pt>
                <c:pt idx="3">
                  <c:v>375</c:v>
                </c:pt>
                <c:pt idx="4">
                  <c:v>1500</c:v>
                </c:pt>
                <c:pt idx="5">
                  <c:v>2625</c:v>
                </c:pt>
                <c:pt idx="6">
                  <c:v>3750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98912"/>
        <c:axId val="155400832"/>
      </c:scatterChart>
      <c:valAx>
        <c:axId val="15539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400832"/>
        <c:crosses val="autoZero"/>
        <c:crossBetween val="midCat"/>
      </c:valAx>
      <c:valAx>
        <c:axId val="15540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398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6586242344706905"/>
          <c:y val="0.80536344415281413"/>
          <c:w val="0.12858202099737537"/>
          <c:h val="8.371719160104984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'BE1'!$A$31:$A$37</c:f>
              <c:numCache>
                <c:formatCode>General</c:formatCode>
                <c:ptCount val="7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</c:numCache>
            </c:numRef>
          </c:xVal>
          <c:yVal>
            <c:numRef>
              <c:f>'BE1'!$B$31:$B$37</c:f>
              <c:numCache>
                <c:formatCode>General</c:formatCode>
                <c:ptCount val="7"/>
                <c:pt idx="0">
                  <c:v>-3000</c:v>
                </c:pt>
                <c:pt idx="1">
                  <c:v>-1500</c:v>
                </c:pt>
                <c:pt idx="2">
                  <c:v>0</c:v>
                </c:pt>
                <c:pt idx="3">
                  <c:v>1500</c:v>
                </c:pt>
                <c:pt idx="4">
                  <c:v>3000</c:v>
                </c:pt>
                <c:pt idx="5">
                  <c:v>4500</c:v>
                </c:pt>
                <c:pt idx="6">
                  <c:v>6000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'BE1'!$A$31:$A$37</c:f>
              <c:numCache>
                <c:formatCode>General</c:formatCode>
                <c:ptCount val="7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</c:numCache>
            </c:numRef>
          </c:xVal>
          <c:yVal>
            <c:numRef>
              <c:f>'BE1'!$C$31:$C$37</c:f>
              <c:numCache>
                <c:formatCode>General</c:formatCode>
                <c:ptCount val="7"/>
                <c:pt idx="0">
                  <c:v>-3000</c:v>
                </c:pt>
                <c:pt idx="1">
                  <c:v>-1875</c:v>
                </c:pt>
                <c:pt idx="2">
                  <c:v>-750</c:v>
                </c:pt>
                <c:pt idx="3">
                  <c:v>375</c:v>
                </c:pt>
                <c:pt idx="4">
                  <c:v>1500</c:v>
                </c:pt>
                <c:pt idx="5">
                  <c:v>2625</c:v>
                </c:pt>
                <c:pt idx="6">
                  <c:v>3750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xVal>
            <c:numRef>
              <c:f>'BE1'!$A$31:$A$37</c:f>
              <c:numCache>
                <c:formatCode>General</c:formatCode>
                <c:ptCount val="7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</c:numCache>
            </c:numRef>
          </c:xVal>
          <c:yVal>
            <c:numRef>
              <c:f>'BE1'!$D$31:$D$37</c:f>
              <c:numCache>
                <c:formatCode>General</c:formatCode>
                <c:ptCount val="7"/>
                <c:pt idx="0">
                  <c:v>-3000</c:v>
                </c:pt>
                <c:pt idx="1">
                  <c:v>-2250</c:v>
                </c:pt>
                <c:pt idx="2">
                  <c:v>-1500</c:v>
                </c:pt>
                <c:pt idx="3">
                  <c:v>-750</c:v>
                </c:pt>
                <c:pt idx="4">
                  <c:v>0</c:v>
                </c:pt>
                <c:pt idx="5">
                  <c:v>750</c:v>
                </c:pt>
                <c:pt idx="6">
                  <c:v>1500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17984"/>
        <c:axId val="155428352"/>
      </c:scatterChart>
      <c:valAx>
        <c:axId val="1554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428352"/>
        <c:crosses val="autoZero"/>
        <c:crossBetween val="midCat"/>
      </c:valAx>
      <c:valAx>
        <c:axId val="15542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417984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43073047858942065"/>
          <c:y val="3.2000000000000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500501066441325"/>
          <c:y val="0.14960914074796636"/>
          <c:w val="0.74368425534897908"/>
          <c:h val="0.48654179850689022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PorCom3!$A$2:$A$14</c:f>
              <c:strCache>
                <c:ptCount val="13"/>
                <c:pt idx="0">
                  <c:v>-600000</c:v>
                </c:pt>
                <c:pt idx="1">
                  <c:v>-300000</c:v>
                </c:pt>
                <c:pt idx="2">
                  <c:v>0</c:v>
                </c:pt>
                <c:pt idx="3">
                  <c:v>300000</c:v>
                </c:pt>
                <c:pt idx="4">
                  <c:v>600000</c:v>
                </c:pt>
                <c:pt idx="5">
                  <c:v>900000</c:v>
                </c:pt>
                <c:pt idx="6">
                  <c:v>1200000</c:v>
                </c:pt>
                <c:pt idx="7">
                  <c:v>1500000</c:v>
                </c:pt>
                <c:pt idx="8">
                  <c:v>1800000</c:v>
                </c:pt>
                <c:pt idx="9">
                  <c:v>2100000</c:v>
                </c:pt>
                <c:pt idx="10">
                  <c:v>2400000</c:v>
                </c:pt>
                <c:pt idx="11">
                  <c:v>2700000</c:v>
                </c:pt>
                <c:pt idx="12">
                  <c:v>More</c:v>
                </c:pt>
              </c:strCache>
            </c:strRef>
          </c:cat>
          <c:val>
            <c:numRef>
              <c:f>PorCom3!$B$2:$B$14</c:f>
              <c:numCache>
                <c:formatCode>General</c:formatCode>
                <c:ptCount val="13"/>
                <c:pt idx="0">
                  <c:v>8</c:v>
                </c:pt>
                <c:pt idx="1">
                  <c:v>9</c:v>
                </c:pt>
                <c:pt idx="2">
                  <c:v>29</c:v>
                </c:pt>
                <c:pt idx="3">
                  <c:v>55</c:v>
                </c:pt>
                <c:pt idx="4">
                  <c:v>89</c:v>
                </c:pt>
                <c:pt idx="5">
                  <c:v>119</c:v>
                </c:pt>
                <c:pt idx="6">
                  <c:v>104</c:v>
                </c:pt>
                <c:pt idx="7">
                  <c:v>55</c:v>
                </c:pt>
                <c:pt idx="8">
                  <c:v>17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155789184"/>
        <c:axId val="155803648"/>
      </c:barChart>
      <c:lineChart>
        <c:grouping val="standard"/>
        <c:varyColors val="0"/>
        <c:ser>
          <c:idx val="1"/>
          <c:order val="1"/>
          <c:tx>
            <c:v>Cumulative %</c:v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PorCom3!$A$2:$A$14</c:f>
              <c:strCache>
                <c:ptCount val="13"/>
                <c:pt idx="0">
                  <c:v>-600000</c:v>
                </c:pt>
                <c:pt idx="1">
                  <c:v>-300000</c:v>
                </c:pt>
                <c:pt idx="2">
                  <c:v>0</c:v>
                </c:pt>
                <c:pt idx="3">
                  <c:v>300000</c:v>
                </c:pt>
                <c:pt idx="4">
                  <c:v>600000</c:v>
                </c:pt>
                <c:pt idx="5">
                  <c:v>900000</c:v>
                </c:pt>
                <c:pt idx="6">
                  <c:v>1200000</c:v>
                </c:pt>
                <c:pt idx="7">
                  <c:v>1500000</c:v>
                </c:pt>
                <c:pt idx="8">
                  <c:v>1800000</c:v>
                </c:pt>
                <c:pt idx="9">
                  <c:v>2100000</c:v>
                </c:pt>
                <c:pt idx="10">
                  <c:v>2400000</c:v>
                </c:pt>
                <c:pt idx="11">
                  <c:v>2700000</c:v>
                </c:pt>
                <c:pt idx="12">
                  <c:v>More</c:v>
                </c:pt>
              </c:strCache>
            </c:strRef>
          </c:cat>
          <c:val>
            <c:numRef>
              <c:f>PorCom3!$C$2:$C$14</c:f>
              <c:numCache>
                <c:formatCode>0.00%</c:formatCode>
                <c:ptCount val="13"/>
                <c:pt idx="0">
                  <c:v>1.6E-2</c:v>
                </c:pt>
                <c:pt idx="1">
                  <c:v>3.4000000000000002E-2</c:v>
                </c:pt>
                <c:pt idx="2">
                  <c:v>9.1999999999999998E-2</c:v>
                </c:pt>
                <c:pt idx="3">
                  <c:v>0.20200000000000001</c:v>
                </c:pt>
                <c:pt idx="4">
                  <c:v>0.38</c:v>
                </c:pt>
                <c:pt idx="5">
                  <c:v>0.61799999999999999</c:v>
                </c:pt>
                <c:pt idx="6">
                  <c:v>0.82599999999999996</c:v>
                </c:pt>
                <c:pt idx="7">
                  <c:v>0.93600000000000005</c:v>
                </c:pt>
                <c:pt idx="8">
                  <c:v>0.97</c:v>
                </c:pt>
                <c:pt idx="9">
                  <c:v>0.996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05568"/>
        <c:axId val="155807104"/>
      </c:lineChart>
      <c:catAx>
        <c:axId val="15578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Net Profit</a:t>
                </a:r>
              </a:p>
            </c:rich>
          </c:tx>
          <c:layout/>
          <c:overlay val="0"/>
        </c:title>
        <c:numFmt formatCode="0.00E+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803648"/>
        <c:crosses val="autoZero"/>
        <c:auto val="1"/>
        <c:lblAlgn val="ctr"/>
        <c:lblOffset val="100"/>
        <c:noMultiLvlLbl val="0"/>
      </c:catAx>
      <c:valAx>
        <c:axId val="1558036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789184"/>
        <c:crosses val="autoZero"/>
        <c:crossBetween val="between"/>
      </c:valAx>
      <c:catAx>
        <c:axId val="15580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55807104"/>
        <c:crosses val="autoZero"/>
        <c:auto val="1"/>
        <c:lblAlgn val="ctr"/>
        <c:lblOffset val="100"/>
        <c:noMultiLvlLbl val="0"/>
      </c:catAx>
      <c:valAx>
        <c:axId val="15580710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805568"/>
        <c:crosses val="max"/>
        <c:crossBetween val="between"/>
      </c:valAx>
      <c:dTable>
        <c:showHorzBorder val="1"/>
        <c:showVertBorder val="0"/>
        <c:showOutline val="1"/>
        <c:showKeys val="0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</c:plotArea>
    <c:legend>
      <c:legendPos val="r"/>
      <c:layout>
        <c:manualLayout>
          <c:xMode val="edge"/>
          <c:yMode val="edge"/>
          <c:x val="0.17732138016752944"/>
          <c:y val="0.13877165354330709"/>
          <c:w val="0.17212479422439955"/>
          <c:h val="0.1285896062992125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Histogram</a:t>
            </a:r>
          </a:p>
        </c:rich>
      </c:tx>
      <c:layout>
        <c:manualLayout>
          <c:xMode val="edge"/>
          <c:yMode val="edge"/>
          <c:x val="0.41691842900302117"/>
          <c:y val="3.2000000000000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500501066441319"/>
          <c:y val="0.14960914074796625"/>
          <c:w val="0.74368425534897875"/>
          <c:h val="0.48654179850689022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PorCom3!$A$2:$A$14</c:f>
              <c:strCache>
                <c:ptCount val="13"/>
                <c:pt idx="0">
                  <c:v>-600000</c:v>
                </c:pt>
                <c:pt idx="1">
                  <c:v>-300000</c:v>
                </c:pt>
                <c:pt idx="2">
                  <c:v>0</c:v>
                </c:pt>
                <c:pt idx="3">
                  <c:v>300000</c:v>
                </c:pt>
                <c:pt idx="4">
                  <c:v>600000</c:v>
                </c:pt>
                <c:pt idx="5">
                  <c:v>900000</c:v>
                </c:pt>
                <c:pt idx="6">
                  <c:v>1200000</c:v>
                </c:pt>
                <c:pt idx="7">
                  <c:v>1500000</c:v>
                </c:pt>
                <c:pt idx="8">
                  <c:v>1800000</c:v>
                </c:pt>
                <c:pt idx="9">
                  <c:v>2100000</c:v>
                </c:pt>
                <c:pt idx="10">
                  <c:v>2400000</c:v>
                </c:pt>
                <c:pt idx="11">
                  <c:v>2700000</c:v>
                </c:pt>
                <c:pt idx="12">
                  <c:v>More</c:v>
                </c:pt>
              </c:strCache>
            </c:strRef>
          </c:cat>
          <c:val>
            <c:numRef>
              <c:f>PorCom3!$B$2:$B$14</c:f>
              <c:numCache>
                <c:formatCode>General</c:formatCode>
                <c:ptCount val="13"/>
                <c:pt idx="0">
                  <c:v>8</c:v>
                </c:pt>
                <c:pt idx="1">
                  <c:v>9</c:v>
                </c:pt>
                <c:pt idx="2">
                  <c:v>29</c:v>
                </c:pt>
                <c:pt idx="3">
                  <c:v>55</c:v>
                </c:pt>
                <c:pt idx="4">
                  <c:v>89</c:v>
                </c:pt>
                <c:pt idx="5">
                  <c:v>119</c:v>
                </c:pt>
                <c:pt idx="6">
                  <c:v>104</c:v>
                </c:pt>
                <c:pt idx="7">
                  <c:v>55</c:v>
                </c:pt>
                <c:pt idx="8">
                  <c:v>17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684224"/>
        <c:axId val="155694592"/>
      </c:barChart>
      <c:lineChart>
        <c:grouping val="standard"/>
        <c:varyColors val="0"/>
        <c:ser>
          <c:idx val="1"/>
          <c:order val="1"/>
          <c:tx>
            <c:v>Cumulative %</c:v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PorCom3!$A$2:$A$14</c:f>
              <c:strCache>
                <c:ptCount val="13"/>
                <c:pt idx="0">
                  <c:v>-600000</c:v>
                </c:pt>
                <c:pt idx="1">
                  <c:v>-300000</c:v>
                </c:pt>
                <c:pt idx="2">
                  <c:v>0</c:v>
                </c:pt>
                <c:pt idx="3">
                  <c:v>300000</c:v>
                </c:pt>
                <c:pt idx="4">
                  <c:v>600000</c:v>
                </c:pt>
                <c:pt idx="5">
                  <c:v>900000</c:v>
                </c:pt>
                <c:pt idx="6">
                  <c:v>1200000</c:v>
                </c:pt>
                <c:pt idx="7">
                  <c:v>1500000</c:v>
                </c:pt>
                <c:pt idx="8">
                  <c:v>1800000</c:v>
                </c:pt>
                <c:pt idx="9">
                  <c:v>2100000</c:v>
                </c:pt>
                <c:pt idx="10">
                  <c:v>2400000</c:v>
                </c:pt>
                <c:pt idx="11">
                  <c:v>2700000</c:v>
                </c:pt>
                <c:pt idx="12">
                  <c:v>More</c:v>
                </c:pt>
              </c:strCache>
            </c:strRef>
          </c:cat>
          <c:val>
            <c:numRef>
              <c:f>PorCom3!$C$2:$C$14</c:f>
              <c:numCache>
                <c:formatCode>0.00%</c:formatCode>
                <c:ptCount val="13"/>
                <c:pt idx="0">
                  <c:v>1.6E-2</c:v>
                </c:pt>
                <c:pt idx="1">
                  <c:v>3.4000000000000002E-2</c:v>
                </c:pt>
                <c:pt idx="2">
                  <c:v>9.1999999999999998E-2</c:v>
                </c:pt>
                <c:pt idx="3">
                  <c:v>0.20200000000000001</c:v>
                </c:pt>
                <c:pt idx="4">
                  <c:v>0.38</c:v>
                </c:pt>
                <c:pt idx="5">
                  <c:v>0.61799999999999999</c:v>
                </c:pt>
                <c:pt idx="6">
                  <c:v>0.82599999999999996</c:v>
                </c:pt>
                <c:pt idx="7">
                  <c:v>0.93600000000000005</c:v>
                </c:pt>
                <c:pt idx="8">
                  <c:v>0.97</c:v>
                </c:pt>
                <c:pt idx="9">
                  <c:v>0.996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96512"/>
        <c:axId val="155702400"/>
      </c:lineChart>
      <c:catAx>
        <c:axId val="1556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Net Profit</a:t>
                </a:r>
              </a:p>
            </c:rich>
          </c:tx>
          <c:layout/>
          <c:overlay val="0"/>
        </c:title>
        <c:numFmt formatCode="0.00E+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694592"/>
        <c:crosses val="autoZero"/>
        <c:auto val="1"/>
        <c:lblAlgn val="ctr"/>
        <c:lblOffset val="100"/>
        <c:noMultiLvlLbl val="0"/>
      </c:catAx>
      <c:valAx>
        <c:axId val="155694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684224"/>
        <c:crosses val="autoZero"/>
        <c:crossBetween val="between"/>
      </c:valAx>
      <c:catAx>
        <c:axId val="155696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55702400"/>
        <c:crosses val="autoZero"/>
        <c:auto val="1"/>
        <c:lblAlgn val="ctr"/>
        <c:lblOffset val="100"/>
        <c:noMultiLvlLbl val="0"/>
      </c:catAx>
      <c:valAx>
        <c:axId val="15570240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696512"/>
        <c:crosses val="max"/>
        <c:crossBetween val="between"/>
      </c:valAx>
      <c:dTable>
        <c:showHorzBorder val="1"/>
        <c:showVertBorder val="0"/>
        <c:showOutline val="1"/>
        <c:showKeys val="0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</c:plotArea>
    <c:legend>
      <c:legendPos val="r"/>
      <c:layout>
        <c:manualLayout>
          <c:xMode val="edge"/>
          <c:yMode val="edge"/>
          <c:x val="0.17732140733163643"/>
          <c:y val="0.13877165354330709"/>
          <c:w val="0.17212487411883182"/>
          <c:h val="0.1285896062992125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0507436570429"/>
          <c:y val="7.4548702245552642E-2"/>
          <c:w val="0.79085749951987805"/>
          <c:h val="0.69859361329833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PorCom3!$B$1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PorCom3!$A$2:$A$14</c:f>
              <c:strCache>
                <c:ptCount val="13"/>
                <c:pt idx="0">
                  <c:v>-600000</c:v>
                </c:pt>
                <c:pt idx="1">
                  <c:v>-300000</c:v>
                </c:pt>
                <c:pt idx="2">
                  <c:v>0</c:v>
                </c:pt>
                <c:pt idx="3">
                  <c:v>300000</c:v>
                </c:pt>
                <c:pt idx="4">
                  <c:v>600000</c:v>
                </c:pt>
                <c:pt idx="5">
                  <c:v>900000</c:v>
                </c:pt>
                <c:pt idx="6">
                  <c:v>1200000</c:v>
                </c:pt>
                <c:pt idx="7">
                  <c:v>1500000</c:v>
                </c:pt>
                <c:pt idx="8">
                  <c:v>1800000</c:v>
                </c:pt>
                <c:pt idx="9">
                  <c:v>2100000</c:v>
                </c:pt>
                <c:pt idx="10">
                  <c:v>2400000</c:v>
                </c:pt>
                <c:pt idx="11">
                  <c:v>2700000</c:v>
                </c:pt>
                <c:pt idx="12">
                  <c:v>More</c:v>
                </c:pt>
              </c:strCache>
            </c:strRef>
          </c:cat>
          <c:val>
            <c:numRef>
              <c:f>PorCom3!$B$2:$B$14</c:f>
              <c:numCache>
                <c:formatCode>General</c:formatCode>
                <c:ptCount val="13"/>
                <c:pt idx="0">
                  <c:v>8</c:v>
                </c:pt>
                <c:pt idx="1">
                  <c:v>9</c:v>
                </c:pt>
                <c:pt idx="2">
                  <c:v>29</c:v>
                </c:pt>
                <c:pt idx="3">
                  <c:v>55</c:v>
                </c:pt>
                <c:pt idx="4">
                  <c:v>89</c:v>
                </c:pt>
                <c:pt idx="5">
                  <c:v>119</c:v>
                </c:pt>
                <c:pt idx="6">
                  <c:v>104</c:v>
                </c:pt>
                <c:pt idx="7">
                  <c:v>55</c:v>
                </c:pt>
                <c:pt idx="8">
                  <c:v>17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47840"/>
        <c:axId val="155749760"/>
      </c:barChart>
      <c:lineChart>
        <c:grouping val="standard"/>
        <c:varyColors val="0"/>
        <c:ser>
          <c:idx val="1"/>
          <c:order val="1"/>
          <c:tx>
            <c:strRef>
              <c:f>PorCom3!$C$1</c:f>
              <c:strCache>
                <c:ptCount val="1"/>
                <c:pt idx="0">
                  <c:v>Cumulative %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PorCom3!$A$2:$A$14</c:f>
              <c:strCache>
                <c:ptCount val="13"/>
                <c:pt idx="0">
                  <c:v>-600000</c:v>
                </c:pt>
                <c:pt idx="1">
                  <c:v>-300000</c:v>
                </c:pt>
                <c:pt idx="2">
                  <c:v>0</c:v>
                </c:pt>
                <c:pt idx="3">
                  <c:v>300000</c:v>
                </c:pt>
                <c:pt idx="4">
                  <c:v>600000</c:v>
                </c:pt>
                <c:pt idx="5">
                  <c:v>900000</c:v>
                </c:pt>
                <c:pt idx="6">
                  <c:v>1200000</c:v>
                </c:pt>
                <c:pt idx="7">
                  <c:v>1500000</c:v>
                </c:pt>
                <c:pt idx="8">
                  <c:v>1800000</c:v>
                </c:pt>
                <c:pt idx="9">
                  <c:v>2100000</c:v>
                </c:pt>
                <c:pt idx="10">
                  <c:v>2400000</c:v>
                </c:pt>
                <c:pt idx="11">
                  <c:v>2700000</c:v>
                </c:pt>
                <c:pt idx="12">
                  <c:v>More</c:v>
                </c:pt>
              </c:strCache>
            </c:strRef>
          </c:cat>
          <c:val>
            <c:numRef>
              <c:f>PorCom3!$C$2:$C$14</c:f>
              <c:numCache>
                <c:formatCode>0.00%</c:formatCode>
                <c:ptCount val="13"/>
                <c:pt idx="0">
                  <c:v>1.6E-2</c:v>
                </c:pt>
                <c:pt idx="1">
                  <c:v>3.4000000000000002E-2</c:v>
                </c:pt>
                <c:pt idx="2">
                  <c:v>9.1999999999999998E-2</c:v>
                </c:pt>
                <c:pt idx="3">
                  <c:v>0.20200000000000001</c:v>
                </c:pt>
                <c:pt idx="4">
                  <c:v>0.38</c:v>
                </c:pt>
                <c:pt idx="5">
                  <c:v>0.61799999999999999</c:v>
                </c:pt>
                <c:pt idx="6">
                  <c:v>0.82599999999999996</c:v>
                </c:pt>
                <c:pt idx="7">
                  <c:v>0.93600000000000005</c:v>
                </c:pt>
                <c:pt idx="8">
                  <c:v>0.97</c:v>
                </c:pt>
                <c:pt idx="9">
                  <c:v>0.996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767936"/>
        <c:axId val="155769472"/>
      </c:lineChart>
      <c:catAx>
        <c:axId val="15574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Net Profit</a:t>
                </a:r>
              </a:p>
            </c:rich>
          </c:tx>
          <c:layout/>
          <c:overlay val="0"/>
        </c:title>
        <c:numFmt formatCode="#,##0.00_);\(#,##0.00\)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749760"/>
        <c:crosses val="autoZero"/>
        <c:auto val="1"/>
        <c:lblAlgn val="ctr"/>
        <c:lblOffset val="100"/>
        <c:noMultiLvlLbl val="0"/>
      </c:catAx>
      <c:valAx>
        <c:axId val="15574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747840"/>
        <c:crosses val="autoZero"/>
        <c:crossBetween val="between"/>
      </c:valAx>
      <c:catAx>
        <c:axId val="155767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55769472"/>
        <c:crosses val="autoZero"/>
        <c:auto val="1"/>
        <c:lblAlgn val="ctr"/>
        <c:lblOffset val="100"/>
        <c:noMultiLvlLbl val="0"/>
      </c:catAx>
      <c:valAx>
        <c:axId val="15576947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7679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6979674796747968"/>
          <c:y val="0.13262353075430788"/>
          <c:w val="0.17369918699186992"/>
          <c:h val="0.1164760926623302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8967"/>
          <c:y val="5.1400554097404488E-2"/>
          <c:w val="0.76568963254593181"/>
          <c:h val="0.78256826592966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Butler1!$K$3</c:f>
              <c:strCache>
                <c:ptCount val="1"/>
                <c:pt idx="0">
                  <c:v>Net Profit ($)</c:v>
                </c:pt>
              </c:strCache>
            </c:strRef>
          </c:tx>
          <c:invertIfNegative val="0"/>
          <c:cat>
            <c:numRef>
              <c:f>Butler1!$J$4:$J$12</c:f>
              <c:numCache>
                <c:formatCode>General</c:formatCode>
                <c:ptCount val="9"/>
                <c:pt idx="0">
                  <c:v>100</c:v>
                </c:pt>
                <c:pt idx="1">
                  <c:v>105</c:v>
                </c:pt>
                <c:pt idx="2">
                  <c:v>110</c:v>
                </c:pt>
                <c:pt idx="3">
                  <c:v>115</c:v>
                </c:pt>
                <c:pt idx="4">
                  <c:v>120</c:v>
                </c:pt>
                <c:pt idx="5">
                  <c:v>125</c:v>
                </c:pt>
                <c:pt idx="6">
                  <c:v>130</c:v>
                </c:pt>
                <c:pt idx="7">
                  <c:v>135</c:v>
                </c:pt>
                <c:pt idx="8">
                  <c:v>140</c:v>
                </c:pt>
              </c:numCache>
            </c:numRef>
          </c:cat>
          <c:val>
            <c:numRef>
              <c:f>Butler1!$K$4:$K$12</c:f>
              <c:numCache>
                <c:formatCode>#,##0</c:formatCode>
                <c:ptCount val="9"/>
                <c:pt idx="0">
                  <c:v>4236.4439999999995</c:v>
                </c:pt>
                <c:pt idx="1">
                  <c:v>4368.3076999999994</c:v>
                </c:pt>
                <c:pt idx="2">
                  <c:v>4460.1747999999989</c:v>
                </c:pt>
                <c:pt idx="3">
                  <c:v>4510.0091999999995</c:v>
                </c:pt>
                <c:pt idx="4">
                  <c:v>4510.9078999999992</c:v>
                </c:pt>
                <c:pt idx="5">
                  <c:v>4494.4606999999996</c:v>
                </c:pt>
                <c:pt idx="6">
                  <c:v>4463.8557000000001</c:v>
                </c:pt>
                <c:pt idx="7">
                  <c:v>4411.0608999999986</c:v>
                </c:pt>
                <c:pt idx="8">
                  <c:v>4349.2552999999989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50368"/>
        <c:axId val="155649536"/>
      </c:barChart>
      <c:lineChart>
        <c:grouping val="standard"/>
        <c:varyColors val="0"/>
        <c:ser>
          <c:idx val="1"/>
          <c:order val="1"/>
          <c:tx>
            <c:strRef>
              <c:f>Butler1!$L$2:$L$3</c:f>
              <c:strCache>
                <c:ptCount val="1"/>
                <c:pt idx="0">
                  <c:v>Service  Level (%)</c:v>
                </c:pt>
              </c:strCache>
            </c:strRef>
          </c:tx>
          <c:val>
            <c:numRef>
              <c:f>Butler1!$L$4:$L$12</c:f>
              <c:numCache>
                <c:formatCode>0.00%</c:formatCode>
                <c:ptCount val="9"/>
                <c:pt idx="0">
                  <c:v>0.92207222968493563</c:v>
                </c:pt>
                <c:pt idx="1">
                  <c:v>0.9447249143801898</c:v>
                </c:pt>
                <c:pt idx="2">
                  <c:v>0.96140353261929135</c:v>
                </c:pt>
                <c:pt idx="3">
                  <c:v>0.97432867713606786</c:v>
                </c:pt>
                <c:pt idx="4">
                  <c:v>0.98392375821042788</c:v>
                </c:pt>
                <c:pt idx="5">
                  <c:v>0.99040724323897322</c:v>
                </c:pt>
                <c:pt idx="6">
                  <c:v>0.99459446963488662</c:v>
                </c:pt>
                <c:pt idx="7">
                  <c:v>0.99697256505085108</c:v>
                </c:pt>
                <c:pt idx="8">
                  <c:v>0.99841381317094446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651072"/>
        <c:axId val="155661056"/>
      </c:lineChart>
      <c:catAx>
        <c:axId val="15545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Inventory Level Q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649536"/>
        <c:crosses val="autoZero"/>
        <c:auto val="1"/>
        <c:lblAlgn val="ctr"/>
        <c:lblOffset val="100"/>
        <c:noMultiLvlLbl val="0"/>
      </c:catAx>
      <c:valAx>
        <c:axId val="155649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450368"/>
        <c:crosses val="autoZero"/>
        <c:crossBetween val="between"/>
      </c:valAx>
      <c:catAx>
        <c:axId val="155651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55661056"/>
        <c:crosses val="autoZero"/>
        <c:auto val="1"/>
        <c:lblAlgn val="ctr"/>
        <c:lblOffset val="100"/>
        <c:noMultiLvlLbl val="0"/>
      </c:catAx>
      <c:valAx>
        <c:axId val="15566105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65107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2215179714105985"/>
          <c:y val="8.9103276504851319E-3"/>
          <c:w val="0.39138818391502717"/>
          <c:h val="8.991479668645022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18</xdr:row>
      <xdr:rowOff>114300</xdr:rowOff>
    </xdr:from>
    <xdr:to>
      <xdr:col>15</xdr:col>
      <xdr:colOff>171450</xdr:colOff>
      <xdr:row>33</xdr:row>
      <xdr:rowOff>0</xdr:rowOff>
    </xdr:to>
    <xdr:graphicFrame macro="">
      <xdr:nvGraphicFramePr>
        <xdr:cNvPr id="2687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22</xdr:row>
      <xdr:rowOff>104775</xdr:rowOff>
    </xdr:from>
    <xdr:to>
      <xdr:col>10</xdr:col>
      <xdr:colOff>400050</xdr:colOff>
      <xdr:row>36</xdr:row>
      <xdr:rowOff>180975</xdr:rowOff>
    </xdr:to>
    <xdr:graphicFrame macro="">
      <xdr:nvGraphicFramePr>
        <xdr:cNvPr id="2687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0</xdr:rowOff>
    </xdr:from>
    <xdr:to>
      <xdr:col>5</xdr:col>
      <xdr:colOff>1485900</xdr:colOff>
      <xdr:row>39</xdr:row>
      <xdr:rowOff>142875</xdr:rowOff>
    </xdr:to>
    <xdr:graphicFrame macro="">
      <xdr:nvGraphicFramePr>
        <xdr:cNvPr id="2409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0</xdr:row>
      <xdr:rowOff>133350</xdr:rowOff>
    </xdr:from>
    <xdr:to>
      <xdr:col>14</xdr:col>
      <xdr:colOff>209550</xdr:colOff>
      <xdr:row>19</xdr:row>
      <xdr:rowOff>76200</xdr:rowOff>
    </xdr:to>
    <xdr:graphicFrame macro="">
      <xdr:nvGraphicFramePr>
        <xdr:cNvPr id="243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</xdr:colOff>
      <xdr:row>20</xdr:row>
      <xdr:rowOff>9525</xdr:rowOff>
    </xdr:from>
    <xdr:to>
      <xdr:col>14</xdr:col>
      <xdr:colOff>200025</xdr:colOff>
      <xdr:row>40</xdr:row>
      <xdr:rowOff>142875</xdr:rowOff>
    </xdr:to>
    <xdr:graphicFrame macro="">
      <xdr:nvGraphicFramePr>
        <xdr:cNvPr id="2432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619125</xdr:colOff>
      <xdr:row>1</xdr:row>
      <xdr:rowOff>57150</xdr:rowOff>
    </xdr:from>
    <xdr:to>
      <xdr:col>18</xdr:col>
      <xdr:colOff>257175</xdr:colOff>
      <xdr:row>17</xdr:row>
      <xdr:rowOff>180975</xdr:rowOff>
    </xdr:to>
    <xdr:graphicFrame macro="">
      <xdr:nvGraphicFramePr>
        <xdr:cNvPr id="2460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0</xdr:row>
      <xdr:rowOff>76200</xdr:rowOff>
    </xdr:from>
    <xdr:to>
      <xdr:col>4</xdr:col>
      <xdr:colOff>638175</xdr:colOff>
      <xdr:row>2</xdr:row>
      <xdr:rowOff>95250</xdr:rowOff>
    </xdr:to>
    <xdr:sp macro="[1]!Toggle" textlink="">
      <xdr:nvSpPr>
        <xdr:cNvPr id="2" name="Text 1"/>
        <xdr:cNvSpPr>
          <a:spLocks noChangeArrowheads="1"/>
        </xdr:cNvSpPr>
      </xdr:nvSpPr>
      <xdr:spPr bwMode="auto">
        <a:xfrm>
          <a:off x="1533525" y="76200"/>
          <a:ext cx="2162175" cy="342900"/>
        </a:xfrm>
        <a:prstGeom prst="roundRect">
          <a:avLst>
            <a:gd name="adj" fmla="val 16667"/>
          </a:avLst>
        </a:prstGeom>
        <a:solidFill>
          <a:srgbClr val="00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Hungry Dawg Restaurants</a:t>
          </a:r>
        </a:p>
      </xdr:txBody>
    </xdr:sp>
    <xdr:clientData/>
  </xdr:twoCellAnchor>
  <xdr:twoCellAnchor>
    <xdr:from>
      <xdr:col>0</xdr:col>
      <xdr:colOff>66675</xdr:colOff>
      <xdr:row>11</xdr:row>
      <xdr:rowOff>19050</xdr:rowOff>
    </xdr:from>
    <xdr:to>
      <xdr:col>4</xdr:col>
      <xdr:colOff>76200</xdr:colOff>
      <xdr:row>19</xdr:row>
      <xdr:rowOff>85725</xdr:rowOff>
    </xdr:to>
    <xdr:sp macro="" textlink="">
      <xdr:nvSpPr>
        <xdr:cNvPr id="3" name="Note" hidden="1"/>
        <xdr:cNvSpPr txBox="1">
          <a:spLocks noChangeArrowheads="1"/>
        </xdr:cNvSpPr>
      </xdr:nvSpPr>
      <xdr:spPr bwMode="auto">
        <a:xfrm>
          <a:off x="66675" y="1809750"/>
          <a:ext cx="3067050" cy="13620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ourier New"/>
              <a:cs typeface="Courier New"/>
            </a:rPr>
            <a:t>This model shows a single, unchanging scenario.  What is the probability of the total company cost being less than the number shown here (in G23)?  What is the probability of the actual cost exceeding, say, $40 million?  We can't answer these types of questions with this model.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ngpx/Desktop/WP2008/MS/RagsdaleEd5ancillaries/Data%20Files/C12/Fig1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Health Claims Projection"/>
      <sheetName val="Fig12-2"/>
    </sheetNames>
    <definedNames>
      <definedName name="Toggle"/>
    </defined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Excel@%20Formula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/>
  </sheetViews>
  <sheetFormatPr defaultRowHeight="15" x14ac:dyDescent="0.25"/>
  <cols>
    <col min="1" max="1" width="13.42578125" customWidth="1"/>
    <col min="2" max="2" width="10" style="184" customWidth="1"/>
    <col min="3" max="3" width="13.7109375" style="184" customWidth="1"/>
    <col min="4" max="4" width="11" style="184" bestFit="1" customWidth="1"/>
    <col min="5" max="5" width="13.5703125" style="184" customWidth="1"/>
    <col min="6" max="6" width="13.42578125" style="184" bestFit="1" customWidth="1"/>
    <col min="7" max="7" width="9.85546875" style="184" customWidth="1"/>
    <col min="8" max="8" width="13.7109375" style="184" customWidth="1"/>
    <col min="9" max="9" width="11.85546875" style="192" customWidth="1"/>
    <col min="10" max="10" width="1.5703125" customWidth="1"/>
    <col min="11" max="11" width="26" customWidth="1"/>
    <col min="12" max="12" width="9.140625" style="184"/>
  </cols>
  <sheetData>
    <row r="1" spans="1:13" x14ac:dyDescent="0.25">
      <c r="A1" t="s">
        <v>276</v>
      </c>
    </row>
    <row r="2" spans="1:13" x14ac:dyDescent="0.25">
      <c r="A2" s="184"/>
      <c r="C2" t="s">
        <v>315</v>
      </c>
      <c r="E2" s="63">
        <f>B7/(B4-B5)</f>
        <v>66.666666666666671</v>
      </c>
      <c r="K2" t="s">
        <v>277</v>
      </c>
      <c r="L2" s="184">
        <f>COUNT(I13:I15)</f>
        <v>3</v>
      </c>
      <c r="M2" s="54" t="s">
        <v>329</v>
      </c>
    </row>
    <row r="3" spans="1:13" x14ac:dyDescent="0.25">
      <c r="C3" s="184" t="s">
        <v>278</v>
      </c>
      <c r="D3" s="184" t="s">
        <v>279</v>
      </c>
      <c r="K3" t="s">
        <v>280</v>
      </c>
      <c r="L3" s="192">
        <f>AVERAGE(I13:I15)</f>
        <v>375</v>
      </c>
      <c r="M3" s="54" t="s">
        <v>330</v>
      </c>
    </row>
    <row r="4" spans="1:13" x14ac:dyDescent="0.25">
      <c r="A4" t="s">
        <v>320</v>
      </c>
      <c r="B4" s="212">
        <v>90</v>
      </c>
      <c r="C4" s="184" t="s">
        <v>281</v>
      </c>
      <c r="D4" s="193">
        <v>0.25</v>
      </c>
      <c r="E4" s="212">
        <v>100</v>
      </c>
      <c r="F4" s="63"/>
      <c r="K4" t="s">
        <v>8</v>
      </c>
      <c r="L4" s="184">
        <f>STDEV(I13:I15)</f>
        <v>1125</v>
      </c>
      <c r="M4" s="54" t="s">
        <v>331</v>
      </c>
    </row>
    <row r="5" spans="1:13" x14ac:dyDescent="0.25">
      <c r="A5" t="s">
        <v>319</v>
      </c>
      <c r="B5" s="212">
        <f>25+20</f>
        <v>45</v>
      </c>
      <c r="C5" s="184" t="s">
        <v>282</v>
      </c>
      <c r="D5" s="193">
        <v>0.5</v>
      </c>
      <c r="E5" s="215">
        <v>75</v>
      </c>
      <c r="F5" s="63"/>
      <c r="K5" t="s">
        <v>5</v>
      </c>
      <c r="L5" s="63">
        <f>L4/SQRT(L2)</f>
        <v>649.519052838329</v>
      </c>
      <c r="M5" s="54" t="s">
        <v>332</v>
      </c>
    </row>
    <row r="6" spans="1:13" x14ac:dyDescent="0.25">
      <c r="C6" s="184" t="s">
        <v>283</v>
      </c>
      <c r="D6" s="193">
        <v>0.25</v>
      </c>
      <c r="E6" s="215">
        <v>50</v>
      </c>
      <c r="F6" s="214"/>
      <c r="K6" t="s">
        <v>284</v>
      </c>
      <c r="L6" s="2">
        <f>TINV(0.05,L2-1)</f>
        <v>4.3026527297494637</v>
      </c>
      <c r="M6" s="54" t="s">
        <v>333</v>
      </c>
    </row>
    <row r="7" spans="1:13" x14ac:dyDescent="0.25">
      <c r="A7" t="s">
        <v>318</v>
      </c>
      <c r="B7" s="213">
        <v>3000</v>
      </c>
      <c r="K7" t="s">
        <v>285</v>
      </c>
      <c r="L7" s="63">
        <f>L6*L5</f>
        <v>2794.6549257191223</v>
      </c>
      <c r="M7" s="54" t="s">
        <v>334</v>
      </c>
    </row>
    <row r="8" spans="1:13" x14ac:dyDescent="0.25">
      <c r="K8" t="s">
        <v>286</v>
      </c>
      <c r="L8" s="192">
        <f>L3-L7</f>
        <v>-2419.6549257191223</v>
      </c>
      <c r="M8" s="54" t="s">
        <v>335</v>
      </c>
    </row>
    <row r="9" spans="1:13" x14ac:dyDescent="0.25">
      <c r="A9" t="s">
        <v>308</v>
      </c>
      <c r="B9" s="213">
        <v>100</v>
      </c>
      <c r="K9" t="s">
        <v>287</v>
      </c>
      <c r="L9" s="192">
        <f>L3+L7</f>
        <v>3169.6549257191223</v>
      </c>
      <c r="M9" s="54" t="s">
        <v>336</v>
      </c>
    </row>
    <row r="11" spans="1:13" x14ac:dyDescent="0.25">
      <c r="C11" s="3" t="s">
        <v>322</v>
      </c>
      <c r="D11" s="3" t="s">
        <v>323</v>
      </c>
      <c r="E11" s="184">
        <v>75</v>
      </c>
      <c r="F11" s="3" t="s">
        <v>324</v>
      </c>
      <c r="G11" s="3" t="s">
        <v>325</v>
      </c>
      <c r="H11" s="3" t="s">
        <v>326</v>
      </c>
      <c r="I11" s="199" t="s">
        <v>327</v>
      </c>
      <c r="K11" t="s">
        <v>288</v>
      </c>
      <c r="L11" s="184">
        <f>COUNTIF(I13:I15,"&lt;0")</f>
        <v>1</v>
      </c>
      <c r="M11" s="54" t="s">
        <v>337</v>
      </c>
    </row>
    <row r="12" spans="1:13" x14ac:dyDescent="0.25">
      <c r="A12" s="184" t="s">
        <v>250</v>
      </c>
      <c r="C12" s="184" t="s">
        <v>320</v>
      </c>
      <c r="D12" s="184" t="s">
        <v>319</v>
      </c>
      <c r="E12" t="s">
        <v>308</v>
      </c>
      <c r="F12" s="184" t="s">
        <v>318</v>
      </c>
      <c r="G12" s="184" t="s">
        <v>289</v>
      </c>
      <c r="H12" s="184" t="s">
        <v>290</v>
      </c>
      <c r="I12" s="192" t="s">
        <v>291</v>
      </c>
      <c r="K12" s="189" t="s">
        <v>292</v>
      </c>
      <c r="L12" s="62">
        <f>L11/L2</f>
        <v>0.33333333333333331</v>
      </c>
      <c r="M12" s="54" t="s">
        <v>338</v>
      </c>
    </row>
    <row r="13" spans="1:13" x14ac:dyDescent="0.25">
      <c r="A13" s="184">
        <v>1</v>
      </c>
      <c r="C13" s="184">
        <f>$B$4</f>
        <v>90</v>
      </c>
      <c r="D13" s="184">
        <f>$B$5</f>
        <v>45</v>
      </c>
      <c r="E13" s="216">
        <v>75</v>
      </c>
      <c r="F13" s="184">
        <f>$B$7</f>
        <v>3000</v>
      </c>
      <c r="G13" s="184">
        <f>C13*E13</f>
        <v>6750</v>
      </c>
      <c r="H13" s="184">
        <f>F13+D13*E13</f>
        <v>6375</v>
      </c>
      <c r="I13" s="192">
        <f>G13-H13</f>
        <v>375</v>
      </c>
      <c r="K13" t="s">
        <v>293</v>
      </c>
      <c r="L13" s="62">
        <f>SQRT(L12*(1-L12)/L2)</f>
        <v>0.27216552697590868</v>
      </c>
      <c r="M13" s="54" t="s">
        <v>339</v>
      </c>
    </row>
    <row r="14" spans="1:13" x14ac:dyDescent="0.25">
      <c r="A14" s="184">
        <v>2</v>
      </c>
      <c r="C14" s="184">
        <f>$B$4</f>
        <v>90</v>
      </c>
      <c r="D14" s="184">
        <f>$B$5</f>
        <v>45</v>
      </c>
      <c r="E14" s="216">
        <v>50</v>
      </c>
      <c r="F14" s="184">
        <f>$B$7</f>
        <v>3000</v>
      </c>
      <c r="G14" s="184">
        <f>C14*E14</f>
        <v>4500</v>
      </c>
      <c r="H14" s="184">
        <f>F14+D14*E14</f>
        <v>5250</v>
      </c>
      <c r="I14" s="192">
        <f>G14-H14</f>
        <v>-750</v>
      </c>
      <c r="K14" t="s">
        <v>294</v>
      </c>
      <c r="L14" s="2">
        <f>NORMSINV(0.975)</f>
        <v>1.9599639845400536</v>
      </c>
      <c r="M14" s="54" t="s">
        <v>340</v>
      </c>
    </row>
    <row r="15" spans="1:13" x14ac:dyDescent="0.25">
      <c r="A15" s="184">
        <v>3</v>
      </c>
      <c r="C15" s="184">
        <f>$B$4</f>
        <v>90</v>
      </c>
      <c r="D15" s="194">
        <f>$B$5</f>
        <v>45</v>
      </c>
      <c r="E15" s="217">
        <f>B9</f>
        <v>100</v>
      </c>
      <c r="F15" s="184">
        <f>$B$7</f>
        <v>3000</v>
      </c>
      <c r="G15" s="184">
        <f>C15*E15</f>
        <v>9000</v>
      </c>
      <c r="H15" s="184">
        <f>F15+D15*E15</f>
        <v>7500</v>
      </c>
      <c r="I15" s="195">
        <f>G15-H15</f>
        <v>1500</v>
      </c>
      <c r="K15" t="s">
        <v>295</v>
      </c>
      <c r="L15" s="62">
        <f>L14*L13</f>
        <v>0.53343463070614539</v>
      </c>
      <c r="M15" s="54" t="s">
        <v>341</v>
      </c>
    </row>
    <row r="16" spans="1:13" x14ac:dyDescent="0.25">
      <c r="A16" t="s">
        <v>297</v>
      </c>
      <c r="K16" t="s">
        <v>296</v>
      </c>
      <c r="L16" s="184">
        <f>L12-L15</f>
        <v>-0.20010129737281207</v>
      </c>
      <c r="M16" s="54" t="s">
        <v>342</v>
      </c>
    </row>
    <row r="17" spans="1:13" x14ac:dyDescent="0.25">
      <c r="B17" s="191" t="s">
        <v>316</v>
      </c>
      <c r="H17" s="192"/>
      <c r="I17"/>
      <c r="K17" t="s">
        <v>298</v>
      </c>
      <c r="L17" s="62">
        <f>L12+L15</f>
        <v>0.86676796403947876</v>
      </c>
      <c r="M17" s="54" t="s">
        <v>343</v>
      </c>
    </row>
    <row r="18" spans="1:13" x14ac:dyDescent="0.25">
      <c r="A18" t="s">
        <v>308</v>
      </c>
      <c r="B18" s="192">
        <f>I15</f>
        <v>1500</v>
      </c>
      <c r="C18" s="65" t="s">
        <v>328</v>
      </c>
      <c r="H18" s="192"/>
      <c r="I18"/>
      <c r="K18" s="184"/>
      <c r="L18"/>
    </row>
    <row r="19" spans="1:13" x14ac:dyDescent="0.25">
      <c r="A19">
        <v>0</v>
      </c>
      <c r="B19" s="184">
        <f t="dataTable" ref="B19:B25" dt2D="0" dtr="0" r1="E15"/>
        <v>-3000</v>
      </c>
      <c r="H19" s="192"/>
      <c r="I19"/>
      <c r="K19" s="184"/>
      <c r="L19"/>
    </row>
    <row r="20" spans="1:13" x14ac:dyDescent="0.25">
      <c r="A20">
        <v>25</v>
      </c>
      <c r="B20" s="184">
        <v>-1875</v>
      </c>
      <c r="H20" s="192"/>
      <c r="I20"/>
      <c r="K20" s="184"/>
      <c r="L20"/>
    </row>
    <row r="21" spans="1:13" x14ac:dyDescent="0.25">
      <c r="A21">
        <v>50</v>
      </c>
      <c r="B21" s="184">
        <v>-750</v>
      </c>
      <c r="H21" s="192"/>
      <c r="I21"/>
      <c r="K21" s="184"/>
      <c r="L21"/>
    </row>
    <row r="22" spans="1:13" x14ac:dyDescent="0.25">
      <c r="A22">
        <v>75</v>
      </c>
      <c r="B22" s="184">
        <v>375</v>
      </c>
      <c r="H22" s="192"/>
      <c r="I22"/>
      <c r="K22" s="184"/>
      <c r="L22"/>
    </row>
    <row r="23" spans="1:13" x14ac:dyDescent="0.25">
      <c r="A23">
        <v>100</v>
      </c>
      <c r="B23" s="184">
        <v>1500</v>
      </c>
      <c r="H23" s="192"/>
      <c r="I23"/>
      <c r="K23" s="184"/>
      <c r="L23"/>
    </row>
    <row r="24" spans="1:13" x14ac:dyDescent="0.25">
      <c r="A24">
        <v>125</v>
      </c>
      <c r="B24" s="184">
        <v>2625</v>
      </c>
      <c r="H24" s="192"/>
      <c r="I24"/>
      <c r="K24" s="184"/>
      <c r="L24"/>
    </row>
    <row r="25" spans="1:13" x14ac:dyDescent="0.25">
      <c r="A25">
        <v>150</v>
      </c>
      <c r="B25" s="184">
        <v>3750</v>
      </c>
      <c r="H25" s="192"/>
      <c r="I25"/>
      <c r="K25" s="184"/>
      <c r="L25"/>
    </row>
    <row r="26" spans="1:13" x14ac:dyDescent="0.25">
      <c r="H26" s="192"/>
      <c r="I26"/>
      <c r="K26" s="184"/>
      <c r="L26"/>
    </row>
    <row r="27" spans="1:13" x14ac:dyDescent="0.25">
      <c r="H27" s="192"/>
      <c r="I27"/>
      <c r="K27" s="184"/>
      <c r="L27"/>
    </row>
    <row r="28" spans="1:13" x14ac:dyDescent="0.25">
      <c r="A28" t="s">
        <v>299</v>
      </c>
      <c r="C28" s="191" t="s">
        <v>317</v>
      </c>
      <c r="H28" s="192"/>
      <c r="I28"/>
      <c r="K28" s="184"/>
      <c r="L28"/>
    </row>
    <row r="29" spans="1:13" x14ac:dyDescent="0.25">
      <c r="A29" t="s">
        <v>308</v>
      </c>
      <c r="B29" s="65" t="s">
        <v>328</v>
      </c>
      <c r="C29" s="191" t="s">
        <v>300</v>
      </c>
      <c r="H29" s="192"/>
      <c r="I29"/>
      <c r="K29" s="184"/>
      <c r="L29"/>
    </row>
    <row r="30" spans="1:13" x14ac:dyDescent="0.25">
      <c r="A30" s="196">
        <f>I15</f>
        <v>1500</v>
      </c>
      <c r="B30" s="184">
        <v>30</v>
      </c>
      <c r="C30" s="184">
        <v>45</v>
      </c>
      <c r="D30" s="184">
        <v>60</v>
      </c>
      <c r="H30" s="192"/>
      <c r="I30"/>
      <c r="K30" s="184"/>
      <c r="L30"/>
    </row>
    <row r="31" spans="1:13" x14ac:dyDescent="0.25">
      <c r="A31">
        <v>0</v>
      </c>
      <c r="B31" s="184">
        <f t="dataTable" ref="B31:D37" dt2D="1" dtr="0" r1="B5" r2="B9" ca="1"/>
        <v>-3000</v>
      </c>
      <c r="C31" s="184">
        <v>-3000</v>
      </c>
      <c r="D31" s="184">
        <v>-3000</v>
      </c>
      <c r="H31" s="192"/>
      <c r="I31"/>
      <c r="K31" s="184"/>
      <c r="L31"/>
    </row>
    <row r="32" spans="1:13" x14ac:dyDescent="0.25">
      <c r="A32">
        <v>25</v>
      </c>
      <c r="B32" s="184">
        <v>-1500</v>
      </c>
      <c r="C32" s="184">
        <v>-1875</v>
      </c>
      <c r="D32" s="184">
        <v>-2250</v>
      </c>
      <c r="H32" s="192"/>
      <c r="I32"/>
      <c r="K32" s="184"/>
      <c r="L32"/>
    </row>
    <row r="33" spans="1:12" x14ac:dyDescent="0.25">
      <c r="A33">
        <v>50</v>
      </c>
      <c r="B33" s="184">
        <v>0</v>
      </c>
      <c r="C33" s="184">
        <v>-750</v>
      </c>
      <c r="D33" s="184">
        <v>-1500</v>
      </c>
      <c r="H33" s="192"/>
      <c r="I33"/>
      <c r="K33" s="184"/>
      <c r="L33"/>
    </row>
    <row r="34" spans="1:12" x14ac:dyDescent="0.25">
      <c r="A34">
        <v>75</v>
      </c>
      <c r="B34" s="184">
        <v>1500</v>
      </c>
      <c r="C34" s="184">
        <v>375</v>
      </c>
      <c r="D34" s="184">
        <v>-750</v>
      </c>
      <c r="H34" s="192"/>
      <c r="I34"/>
      <c r="K34" s="184"/>
      <c r="L34"/>
    </row>
    <row r="35" spans="1:12" x14ac:dyDescent="0.25">
      <c r="A35">
        <v>100</v>
      </c>
      <c r="B35" s="184">
        <v>3000</v>
      </c>
      <c r="C35" s="184">
        <v>1500</v>
      </c>
      <c r="D35" s="184">
        <v>0</v>
      </c>
      <c r="H35" s="192"/>
      <c r="I35"/>
      <c r="K35" s="184"/>
      <c r="L35"/>
    </row>
    <row r="36" spans="1:12" x14ac:dyDescent="0.25">
      <c r="A36">
        <v>125</v>
      </c>
      <c r="B36" s="184">
        <v>4500</v>
      </c>
      <c r="C36" s="184">
        <v>2625</v>
      </c>
      <c r="D36" s="184">
        <v>750</v>
      </c>
      <c r="H36" s="192"/>
      <c r="I36"/>
      <c r="K36" s="184"/>
      <c r="L36"/>
    </row>
    <row r="37" spans="1:12" x14ac:dyDescent="0.25">
      <c r="A37">
        <v>150</v>
      </c>
      <c r="B37" s="184">
        <v>6000</v>
      </c>
      <c r="C37" s="184">
        <v>3750</v>
      </c>
      <c r="D37" s="184">
        <v>1500</v>
      </c>
      <c r="H37" s="192"/>
      <c r="I37"/>
      <c r="K37" s="184"/>
      <c r="L3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E3" sqref="E3"/>
    </sheetView>
  </sheetViews>
  <sheetFormatPr defaultRowHeight="15" x14ac:dyDescent="0.25"/>
  <cols>
    <col min="1" max="1" width="12.85546875" customWidth="1"/>
    <col min="2" max="2" width="8.5703125" style="184" customWidth="1"/>
    <col min="3" max="3" width="11.85546875" style="184" customWidth="1"/>
    <col min="4" max="4" width="10.42578125" style="184" bestFit="1" customWidth="1"/>
    <col min="5" max="5" width="13.5703125" style="184" bestFit="1" customWidth="1"/>
    <col min="6" max="6" width="12.7109375" style="184" bestFit="1" customWidth="1"/>
    <col min="7" max="7" width="9.85546875" style="184" customWidth="1"/>
    <col min="8" max="8" width="9.7109375" style="184" bestFit="1" customWidth="1"/>
    <col min="9" max="9" width="10.5703125" style="192" bestFit="1" customWidth="1"/>
    <col min="10" max="10" width="1.7109375" customWidth="1"/>
    <col min="11" max="11" width="18" customWidth="1"/>
    <col min="12" max="15" width="9.140625" style="184"/>
    <col min="16" max="16" width="17.7109375" style="191" customWidth="1"/>
  </cols>
  <sheetData>
    <row r="1" spans="1:16" x14ac:dyDescent="0.25">
      <c r="A1" t="s">
        <v>301</v>
      </c>
      <c r="L1" s="184" t="s">
        <v>302</v>
      </c>
      <c r="M1" s="184" t="s">
        <v>303</v>
      </c>
      <c r="N1" s="184" t="s">
        <v>304</v>
      </c>
      <c r="O1" s="184" t="s">
        <v>305</v>
      </c>
    </row>
    <row r="2" spans="1:16" x14ac:dyDescent="0.25">
      <c r="C2" t="s">
        <v>315</v>
      </c>
      <c r="K2" t="s">
        <v>277</v>
      </c>
      <c r="L2" s="184">
        <f>COUNT(I13:I15)</f>
        <v>3</v>
      </c>
      <c r="M2" s="184">
        <f>COUNT(I18:I20)</f>
        <v>3</v>
      </c>
      <c r="N2" s="184">
        <f ca="1">COUNT(I23:I25)</f>
        <v>3</v>
      </c>
      <c r="O2" s="184">
        <f ca="1">COUNT(I28:I30)</f>
        <v>3</v>
      </c>
      <c r="P2" s="65" t="s">
        <v>357</v>
      </c>
    </row>
    <row r="3" spans="1:16" x14ac:dyDescent="0.25">
      <c r="C3" s="191" t="s">
        <v>278</v>
      </c>
      <c r="D3" s="184" t="s">
        <v>279</v>
      </c>
      <c r="E3" s="219" t="s">
        <v>306</v>
      </c>
      <c r="F3" s="184" t="s">
        <v>307</v>
      </c>
      <c r="G3" t="s">
        <v>308</v>
      </c>
      <c r="K3" t="s">
        <v>280</v>
      </c>
      <c r="L3" s="192">
        <f>AVERAGE(I13:I15)</f>
        <v>375</v>
      </c>
      <c r="M3" s="192">
        <f>AVERAGE(I18:I20)</f>
        <v>375</v>
      </c>
      <c r="N3" s="192">
        <f ca="1">AVERAGE(I23:I25)</f>
        <v>-375</v>
      </c>
      <c r="O3" s="192">
        <f ca="1">AVERAGE(I28:I30)</f>
        <v>1500</v>
      </c>
      <c r="P3" s="65" t="s">
        <v>358</v>
      </c>
    </row>
    <row r="4" spans="1:16" x14ac:dyDescent="0.25">
      <c r="A4" t="s">
        <v>320</v>
      </c>
      <c r="B4" s="184">
        <v>90</v>
      </c>
      <c r="C4" s="184" t="s">
        <v>281</v>
      </c>
      <c r="D4" s="63">
        <v>0.25</v>
      </c>
      <c r="E4" s="184">
        <v>0</v>
      </c>
      <c r="F4" s="63">
        <f>D4</f>
        <v>0.25</v>
      </c>
      <c r="G4" s="184">
        <v>100</v>
      </c>
      <c r="K4" t="s">
        <v>8</v>
      </c>
      <c r="L4" s="184">
        <f>STDEV(I13:I15)</f>
        <v>1125</v>
      </c>
      <c r="M4" s="184">
        <f>STDEV(I18:I20)</f>
        <v>1125</v>
      </c>
      <c r="N4" s="184">
        <f ca="1">STDEV(I23:I25)</f>
        <v>649.519052838329</v>
      </c>
      <c r="O4" s="184">
        <f ca="1">STDEV(I28:I30)</f>
        <v>0</v>
      </c>
    </row>
    <row r="5" spans="1:16" x14ac:dyDescent="0.25">
      <c r="A5" t="s">
        <v>319</v>
      </c>
      <c r="B5" s="184">
        <f>25+20</f>
        <v>45</v>
      </c>
      <c r="C5" s="184" t="s">
        <v>282</v>
      </c>
      <c r="D5" s="63">
        <v>0.5</v>
      </c>
      <c r="E5" s="63">
        <f>F4</f>
        <v>0.25</v>
      </c>
      <c r="F5" s="63">
        <f>F4+D5</f>
        <v>0.75</v>
      </c>
      <c r="G5" s="184">
        <v>75</v>
      </c>
      <c r="K5" t="s">
        <v>5</v>
      </c>
      <c r="L5" s="63">
        <f>L4/SQRT(L2)</f>
        <v>649.519052838329</v>
      </c>
      <c r="M5" s="63">
        <f>M4/SQRT(M2)</f>
        <v>649.519052838329</v>
      </c>
      <c r="N5" s="63">
        <f ca="1">N4/SQRT(N2)</f>
        <v>375.00000000000006</v>
      </c>
      <c r="O5" s="184">
        <f ca="1">O4/SQRT(O2)</f>
        <v>0</v>
      </c>
    </row>
    <row r="6" spans="1:16" x14ac:dyDescent="0.25">
      <c r="C6" s="184" t="s">
        <v>283</v>
      </c>
      <c r="D6" s="63">
        <v>0.25</v>
      </c>
      <c r="E6" s="63">
        <f>F5</f>
        <v>0.75</v>
      </c>
      <c r="F6" s="63">
        <f>F5+D6</f>
        <v>1</v>
      </c>
      <c r="G6" s="184">
        <v>50</v>
      </c>
      <c r="K6" t="s">
        <v>284</v>
      </c>
      <c r="L6" s="2">
        <f>TINV(0.05,L2-1)</f>
        <v>4.3026527297494637</v>
      </c>
      <c r="M6" s="2">
        <f>TINV(0.05,M2-1)</f>
        <v>4.3026527297494637</v>
      </c>
      <c r="N6" s="2">
        <f ca="1">TINV(0.05,N2-1)</f>
        <v>4.3026527297494637</v>
      </c>
      <c r="O6" s="2">
        <f ca="1">TINV(0.05,O2-1)</f>
        <v>4.3026527297494637</v>
      </c>
    </row>
    <row r="7" spans="1:16" x14ac:dyDescent="0.25">
      <c r="A7" t="s">
        <v>318</v>
      </c>
      <c r="B7" s="184">
        <v>3000</v>
      </c>
      <c r="K7" t="s">
        <v>285</v>
      </c>
      <c r="L7" s="63">
        <f>L6*L5</f>
        <v>2794.6549257191223</v>
      </c>
      <c r="M7" s="63">
        <f>M6*M5</f>
        <v>2794.6549257191223</v>
      </c>
      <c r="N7" s="63">
        <f ca="1">N6*N5</f>
        <v>1613.4947736560491</v>
      </c>
      <c r="O7" s="184">
        <f ca="1">O6*O5</f>
        <v>0</v>
      </c>
    </row>
    <row r="8" spans="1:16" x14ac:dyDescent="0.25">
      <c r="E8" s="184">
        <v>0</v>
      </c>
      <c r="F8" s="184">
        <v>100</v>
      </c>
      <c r="K8" t="s">
        <v>286</v>
      </c>
      <c r="L8" s="192">
        <f>L3-L7</f>
        <v>-2419.6549257191223</v>
      </c>
      <c r="M8" s="192">
        <f>M3-M7</f>
        <v>-2419.6549257191223</v>
      </c>
      <c r="N8" s="192">
        <f ca="1">N3-N7</f>
        <v>-1988.4947736560491</v>
      </c>
      <c r="O8" s="192">
        <f ca="1">O3-O7</f>
        <v>1500</v>
      </c>
    </row>
    <row r="9" spans="1:16" x14ac:dyDescent="0.25">
      <c r="A9" t="s">
        <v>308</v>
      </c>
      <c r="B9" s="184">
        <v>100</v>
      </c>
      <c r="E9" s="184">
        <v>0.25</v>
      </c>
      <c r="F9" s="184">
        <v>75</v>
      </c>
      <c r="K9" t="s">
        <v>287</v>
      </c>
      <c r="L9" s="192">
        <f>L3+L7</f>
        <v>3169.6549257191223</v>
      </c>
      <c r="M9" s="192">
        <f>M3+M7</f>
        <v>3169.6549257191223</v>
      </c>
      <c r="N9" s="192">
        <f ca="1">N3+N7</f>
        <v>1238.4947736560491</v>
      </c>
      <c r="O9" s="192">
        <f ca="1">O3+O7</f>
        <v>1500</v>
      </c>
    </row>
    <row r="10" spans="1:16" x14ac:dyDescent="0.25">
      <c r="E10" s="184">
        <v>0.75</v>
      </c>
      <c r="F10" s="184">
        <v>50</v>
      </c>
    </row>
    <row r="11" spans="1:16" x14ac:dyDescent="0.25">
      <c r="F11" s="184">
        <f>VLOOKUP(B13,E8:F10,2)</f>
        <v>75</v>
      </c>
      <c r="M11" s="65" t="s">
        <v>345</v>
      </c>
      <c r="N11" s="65" t="s">
        <v>354</v>
      </c>
    </row>
    <row r="12" spans="1:16" x14ac:dyDescent="0.25">
      <c r="A12" s="184" t="s">
        <v>250</v>
      </c>
      <c r="C12" s="184" t="s">
        <v>320</v>
      </c>
      <c r="D12" s="184" t="s">
        <v>319</v>
      </c>
      <c r="E12" t="s">
        <v>308</v>
      </c>
      <c r="F12" s="184" t="s">
        <v>318</v>
      </c>
      <c r="G12" s="184" t="s">
        <v>289</v>
      </c>
      <c r="H12" s="184" t="s">
        <v>290</v>
      </c>
      <c r="I12" s="192" t="s">
        <v>291</v>
      </c>
      <c r="M12" s="200" t="s">
        <v>346</v>
      </c>
      <c r="N12" s="199" t="s">
        <v>355</v>
      </c>
    </row>
    <row r="13" spans="1:16" x14ac:dyDescent="0.25">
      <c r="A13" s="184">
        <v>1</v>
      </c>
      <c r="B13" s="62">
        <v>0.65891183279744259</v>
      </c>
      <c r="C13" s="184">
        <f>$B$4</f>
        <v>90</v>
      </c>
      <c r="D13" s="184">
        <f>$B$5</f>
        <v>45</v>
      </c>
      <c r="E13" s="184">
        <v>75</v>
      </c>
      <c r="F13" s="184">
        <f>$B$7</f>
        <v>3000</v>
      </c>
      <c r="G13" s="184">
        <f>C13*E13</f>
        <v>6750</v>
      </c>
      <c r="H13" s="184">
        <f>F13+D13*E13</f>
        <v>6375</v>
      </c>
      <c r="I13" s="192">
        <f>G13-H13</f>
        <v>375</v>
      </c>
      <c r="M13" s="65" t="s">
        <v>347</v>
      </c>
    </row>
    <row r="14" spans="1:16" x14ac:dyDescent="0.25">
      <c r="A14" s="184">
        <v>2</v>
      </c>
      <c r="B14" s="62">
        <v>0.86555048597559026</v>
      </c>
      <c r="C14" s="184">
        <f>$B$4</f>
        <v>90</v>
      </c>
      <c r="D14" s="184">
        <f>$B$5</f>
        <v>45</v>
      </c>
      <c r="E14" s="184">
        <v>50</v>
      </c>
      <c r="F14" s="184">
        <f>$B$7</f>
        <v>3000</v>
      </c>
      <c r="G14" s="184">
        <f>C14*E14</f>
        <v>4500</v>
      </c>
      <c r="H14" s="184">
        <f>F14+D14*E14</f>
        <v>5250</v>
      </c>
      <c r="I14" s="192">
        <f>G14-H14</f>
        <v>-750</v>
      </c>
      <c r="M14" s="201" t="s">
        <v>348</v>
      </c>
    </row>
    <row r="15" spans="1:16" x14ac:dyDescent="0.25">
      <c r="A15" s="184">
        <v>3</v>
      </c>
      <c r="B15" s="62">
        <v>0.13648439455960681</v>
      </c>
      <c r="C15" s="184">
        <f>$B$4</f>
        <v>90</v>
      </c>
      <c r="D15" s="184">
        <f>$B$5</f>
        <v>45</v>
      </c>
      <c r="E15" s="184">
        <v>100</v>
      </c>
      <c r="F15" s="184">
        <f>$B$7</f>
        <v>3000</v>
      </c>
      <c r="G15" s="184">
        <f>C15*E15</f>
        <v>9000</v>
      </c>
      <c r="H15" s="184">
        <f>F15+D15*E15</f>
        <v>7500</v>
      </c>
      <c r="I15" s="192">
        <f>G15-H15</f>
        <v>1500</v>
      </c>
      <c r="M15" s="202" t="s">
        <v>349</v>
      </c>
    </row>
    <row r="16" spans="1:16" x14ac:dyDescent="0.25">
      <c r="A16" s="184"/>
      <c r="B16" s="62"/>
      <c r="E16" s="65" t="s">
        <v>344</v>
      </c>
      <c r="M16" s="201" t="s">
        <v>350</v>
      </c>
    </row>
    <row r="17" spans="1:13" x14ac:dyDescent="0.25">
      <c r="A17" s="184" t="s">
        <v>250</v>
      </c>
      <c r="B17" s="62"/>
      <c r="C17" s="184" t="s">
        <v>320</v>
      </c>
      <c r="D17" s="184" t="s">
        <v>319</v>
      </c>
      <c r="E17" t="s">
        <v>308</v>
      </c>
      <c r="F17" s="184" t="s">
        <v>318</v>
      </c>
      <c r="G17" s="184" t="s">
        <v>289</v>
      </c>
      <c r="H17" s="184" t="s">
        <v>290</v>
      </c>
      <c r="I17" s="192" t="s">
        <v>291</v>
      </c>
      <c r="M17" s="200" t="s">
        <v>351</v>
      </c>
    </row>
    <row r="18" spans="1:13" x14ac:dyDescent="0.25">
      <c r="A18" s="184">
        <v>4</v>
      </c>
      <c r="B18" s="62">
        <v>0.65891183279744259</v>
      </c>
      <c r="C18" s="184">
        <f>$B$4</f>
        <v>90</v>
      </c>
      <c r="D18" s="184">
        <f>$B$5</f>
        <v>45</v>
      </c>
      <c r="E18" s="184">
        <f>VLOOKUP(B18,$E$4:$G$6,3)</f>
        <v>75</v>
      </c>
      <c r="F18" s="184">
        <f>$B$7</f>
        <v>3000</v>
      </c>
      <c r="G18" s="184">
        <f>C18*E18</f>
        <v>6750</v>
      </c>
      <c r="H18" s="184">
        <f>F18+D18*E18</f>
        <v>6375</v>
      </c>
      <c r="I18" s="192">
        <f>G18-H18</f>
        <v>375</v>
      </c>
      <c r="M18" s="200" t="s">
        <v>352</v>
      </c>
    </row>
    <row r="19" spans="1:13" x14ac:dyDescent="0.25">
      <c r="A19" s="184">
        <v>5</v>
      </c>
      <c r="B19" s="62">
        <v>0.86555048597559026</v>
      </c>
      <c r="C19" s="184">
        <f>$B$4</f>
        <v>90</v>
      </c>
      <c r="D19" s="184">
        <f>$B$5</f>
        <v>45</v>
      </c>
      <c r="E19" s="184">
        <f>VLOOKUP(B19,$E$4:$G$6,3)</f>
        <v>50</v>
      </c>
      <c r="F19" s="184">
        <f>$B$7</f>
        <v>3000</v>
      </c>
      <c r="G19" s="184">
        <f>C19*E19</f>
        <v>4500</v>
      </c>
      <c r="H19" s="184">
        <f>F19+D19*E19</f>
        <v>5250</v>
      </c>
      <c r="I19" s="192">
        <f>G19-H19</f>
        <v>-750</v>
      </c>
    </row>
    <row r="20" spans="1:13" x14ac:dyDescent="0.25">
      <c r="A20" s="184">
        <v>6</v>
      </c>
      <c r="B20" s="62">
        <v>0.13648439455960681</v>
      </c>
      <c r="C20" s="184">
        <f>$B$4</f>
        <v>90</v>
      </c>
      <c r="D20" s="184">
        <f>$B$5</f>
        <v>45</v>
      </c>
      <c r="E20" s="184">
        <f>VLOOKUP(B20,$E$4:$G$6,3)</f>
        <v>100</v>
      </c>
      <c r="F20" s="184">
        <f>$B$7</f>
        <v>3000</v>
      </c>
      <c r="G20" s="184">
        <f>C20*E20</f>
        <v>9000</v>
      </c>
      <c r="H20" s="184">
        <f>F20+D20*E20</f>
        <v>7500</v>
      </c>
      <c r="I20" s="192">
        <f>G20-H20</f>
        <v>1500</v>
      </c>
    </row>
    <row r="21" spans="1:13" x14ac:dyDescent="0.25">
      <c r="B21" s="62"/>
      <c r="E21" s="65" t="s">
        <v>353</v>
      </c>
    </row>
    <row r="22" spans="1:13" x14ac:dyDescent="0.25">
      <c r="A22" s="184" t="s">
        <v>250</v>
      </c>
      <c r="B22" s="203" t="s">
        <v>176</v>
      </c>
      <c r="C22" s="184" t="s">
        <v>320</v>
      </c>
      <c r="D22" s="184" t="s">
        <v>319</v>
      </c>
      <c r="E22" t="s">
        <v>308</v>
      </c>
      <c r="F22" s="184" t="s">
        <v>318</v>
      </c>
      <c r="G22" s="184" t="s">
        <v>289</v>
      </c>
      <c r="H22" s="184" t="s">
        <v>290</v>
      </c>
      <c r="I22" s="192" t="s">
        <v>291</v>
      </c>
    </row>
    <row r="23" spans="1:13" x14ac:dyDescent="0.25">
      <c r="A23" s="184">
        <v>7</v>
      </c>
      <c r="B23" s="62">
        <f ca="1">RAND()</f>
        <v>0.92259178077538839</v>
      </c>
      <c r="C23" s="184">
        <f>$B$4</f>
        <v>90</v>
      </c>
      <c r="D23" s="184">
        <f>$B$5</f>
        <v>45</v>
      </c>
      <c r="E23" s="184">
        <f ca="1">VLOOKUP(B23,$E$4:$G$6,3)</f>
        <v>50</v>
      </c>
      <c r="F23" s="184">
        <f>$B$7</f>
        <v>3000</v>
      </c>
      <c r="G23" s="184">
        <f ca="1">C23*E23</f>
        <v>4500</v>
      </c>
      <c r="H23" s="184">
        <f ca="1">F23+D23*E23</f>
        <v>5250</v>
      </c>
      <c r="I23" s="192">
        <f ca="1">G23-H23</f>
        <v>-750</v>
      </c>
    </row>
    <row r="24" spans="1:13" x14ac:dyDescent="0.25">
      <c r="A24" s="184">
        <v>8</v>
      </c>
      <c r="B24" s="62">
        <f ca="1">RAND()</f>
        <v>0.59685534796521023</v>
      </c>
      <c r="C24" s="184">
        <f>$B$4</f>
        <v>90</v>
      </c>
      <c r="D24" s="184">
        <f>$B$5</f>
        <v>45</v>
      </c>
      <c r="E24" s="184">
        <f ca="1">VLOOKUP(B24,$E$4:$G$6,3)</f>
        <v>75</v>
      </c>
      <c r="F24" s="184">
        <f>$B$7</f>
        <v>3000</v>
      </c>
      <c r="G24" s="184">
        <f ca="1">C24*E24</f>
        <v>6750</v>
      </c>
      <c r="H24" s="184">
        <f ca="1">F24+D24*E24</f>
        <v>6375</v>
      </c>
      <c r="I24" s="192">
        <f ca="1">G24-H24</f>
        <v>375</v>
      </c>
    </row>
    <row r="25" spans="1:13" x14ac:dyDescent="0.25">
      <c r="A25" s="184">
        <v>9</v>
      </c>
      <c r="B25" s="62">
        <f ca="1">RAND()</f>
        <v>0.98292281475797705</v>
      </c>
      <c r="C25" s="184">
        <f>$B$4</f>
        <v>90</v>
      </c>
      <c r="D25" s="184">
        <f>$B$5</f>
        <v>45</v>
      </c>
      <c r="E25" s="184">
        <f ca="1">VLOOKUP(B25,$E$4:$G$6,3)</f>
        <v>50</v>
      </c>
      <c r="F25" s="184">
        <f>$B$7</f>
        <v>3000</v>
      </c>
      <c r="G25" s="184">
        <f ca="1">C25*E25</f>
        <v>4500</v>
      </c>
      <c r="H25" s="184">
        <f ca="1">F25+D25*E25</f>
        <v>5250</v>
      </c>
      <c r="I25" s="192">
        <f ca="1">G25-H25</f>
        <v>-750</v>
      </c>
    </row>
    <row r="26" spans="1:13" x14ac:dyDescent="0.25">
      <c r="E26" s="65" t="s">
        <v>356</v>
      </c>
    </row>
    <row r="27" spans="1:13" x14ac:dyDescent="0.25">
      <c r="A27" s="184" t="s">
        <v>250</v>
      </c>
      <c r="C27" s="184" t="s">
        <v>320</v>
      </c>
      <c r="D27" s="184" t="s">
        <v>319</v>
      </c>
      <c r="E27" t="s">
        <v>308</v>
      </c>
      <c r="F27" s="184" t="s">
        <v>318</v>
      </c>
      <c r="G27" s="184" t="s">
        <v>289</v>
      </c>
      <c r="H27" s="184" t="s">
        <v>290</v>
      </c>
      <c r="I27" s="192" t="s">
        <v>291</v>
      </c>
    </row>
    <row r="28" spans="1:13" x14ac:dyDescent="0.25">
      <c r="A28" s="184">
        <v>10</v>
      </c>
      <c r="C28" s="184">
        <f>$B$4</f>
        <v>90</v>
      </c>
      <c r="D28" s="184">
        <f>$B$5</f>
        <v>45</v>
      </c>
      <c r="E28" s="184">
        <f ca="1">VLOOKUP(RAND(),$E$4:$G$6,3)</f>
        <v>100</v>
      </c>
      <c r="F28" s="184">
        <f>$B$7</f>
        <v>3000</v>
      </c>
      <c r="G28" s="184">
        <f ca="1">C28*E28</f>
        <v>9000</v>
      </c>
      <c r="H28" s="184">
        <f ca="1">F28+D28*E28</f>
        <v>7500</v>
      </c>
      <c r="I28" s="192">
        <f ca="1">G28-H28</f>
        <v>1500</v>
      </c>
    </row>
    <row r="29" spans="1:13" x14ac:dyDescent="0.25">
      <c r="A29" s="184">
        <v>11</v>
      </c>
      <c r="C29" s="184">
        <f>$B$4</f>
        <v>90</v>
      </c>
      <c r="D29" s="184">
        <f>$B$5</f>
        <v>45</v>
      </c>
      <c r="E29" s="184">
        <f ca="1">VLOOKUP(RAND(),$E$4:$G$6,3)</f>
        <v>100</v>
      </c>
      <c r="F29" s="184">
        <f>$B$7</f>
        <v>3000</v>
      </c>
      <c r="G29" s="184">
        <f ca="1">C29*E29</f>
        <v>9000</v>
      </c>
      <c r="H29" s="184">
        <f ca="1">F29+D29*E29</f>
        <v>7500</v>
      </c>
      <c r="I29" s="192">
        <f ca="1">G29-H29</f>
        <v>1500</v>
      </c>
    </row>
    <row r="30" spans="1:13" x14ac:dyDescent="0.25">
      <c r="A30" s="184">
        <v>12</v>
      </c>
      <c r="C30" s="184">
        <f>$B$4</f>
        <v>90</v>
      </c>
      <c r="D30" s="184">
        <f>$B$5</f>
        <v>45</v>
      </c>
      <c r="E30" s="184">
        <f ca="1">VLOOKUP(RAND(),$E$4:$G$6,3)</f>
        <v>100</v>
      </c>
      <c r="F30" s="184">
        <f>$B$7</f>
        <v>3000</v>
      </c>
      <c r="G30" s="184">
        <f ca="1">C30*E30</f>
        <v>9000</v>
      </c>
      <c r="H30" s="184">
        <f ca="1">F30+D30*E30</f>
        <v>7500</v>
      </c>
      <c r="I30" s="192">
        <f ca="1">G30-H30</f>
        <v>1500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6"/>
  <sheetViews>
    <sheetView topLeftCell="B1" workbookViewId="0">
      <selection activeCell="K1" sqref="K1:S26"/>
    </sheetView>
  </sheetViews>
  <sheetFormatPr defaultRowHeight="15" x14ac:dyDescent="0.25"/>
  <cols>
    <col min="1" max="1" width="11.28515625" style="184" customWidth="1"/>
    <col min="2" max="2" width="9.140625" style="184" customWidth="1"/>
    <col min="3" max="3" width="12.42578125" style="184" customWidth="1"/>
    <col min="4" max="4" width="11" style="184" customWidth="1"/>
    <col min="5" max="5" width="13.5703125" style="184" customWidth="1"/>
    <col min="6" max="6" width="13.42578125" style="184" customWidth="1"/>
    <col min="7" max="7" width="9.85546875" style="184" customWidth="1"/>
    <col min="8" max="8" width="9.140625" style="184" customWidth="1"/>
    <col min="9" max="9" width="10.5703125" style="192" customWidth="1"/>
    <col min="10" max="10" width="2.7109375" customWidth="1"/>
    <col min="11" max="11" width="18" customWidth="1"/>
    <col min="12" max="12" width="9" style="184" customWidth="1"/>
    <col min="13" max="13" width="12" style="184" bestFit="1" customWidth="1"/>
    <col min="14" max="15" width="7.28515625" style="184" bestFit="1" customWidth="1"/>
    <col min="16" max="16" width="7.28515625" bestFit="1" customWidth="1"/>
    <col min="17" max="17" width="1.42578125" customWidth="1"/>
    <col min="18" max="18" width="9.140625" style="184"/>
    <col min="19" max="19" width="22" customWidth="1"/>
  </cols>
  <sheetData>
    <row r="1" spans="1:19" x14ac:dyDescent="0.25">
      <c r="A1" s="189" t="s">
        <v>309</v>
      </c>
      <c r="C1" t="s">
        <v>315</v>
      </c>
      <c r="K1" t="s">
        <v>277</v>
      </c>
      <c r="L1" s="184">
        <f>COUNT(I12:I14)</f>
        <v>3</v>
      </c>
      <c r="M1" s="184">
        <f ca="1">COUNT(I16:I25)</f>
        <v>10</v>
      </c>
      <c r="N1" s="184">
        <f ca="1">COUNT(I16:I115)</f>
        <v>100</v>
      </c>
      <c r="O1" s="184">
        <f ca="1">COUNT(I16:I613)</f>
        <v>500</v>
      </c>
      <c r="P1" s="184">
        <f ca="1">COUNT(I116:I515)</f>
        <v>400</v>
      </c>
      <c r="R1" s="184">
        <f ca="1">COUNT(I116:I515)</f>
        <v>400</v>
      </c>
    </row>
    <row r="2" spans="1:19" x14ac:dyDescent="0.25">
      <c r="A2" s="189"/>
      <c r="C2" s="184" t="s">
        <v>278</v>
      </c>
      <c r="D2" s="184" t="s">
        <v>279</v>
      </c>
      <c r="E2" s="184" t="s">
        <v>306</v>
      </c>
      <c r="F2" s="184" t="s">
        <v>307</v>
      </c>
      <c r="G2" t="s">
        <v>308</v>
      </c>
      <c r="K2" t="s">
        <v>280</v>
      </c>
      <c r="L2" s="192">
        <f>AVERAGE(I12:I14)</f>
        <v>375</v>
      </c>
      <c r="M2" s="192">
        <f ca="1">AVERAGE(I16:I25)</f>
        <v>37.5</v>
      </c>
      <c r="N2" s="192">
        <f ca="1">AVERAGE(I16:I115)</f>
        <v>273.75</v>
      </c>
      <c r="O2" s="192">
        <f ca="1">AVERAGE(I16:I613)</f>
        <v>363.75</v>
      </c>
      <c r="P2" s="192">
        <f ca="1">AVERAGE(I116:I515)</f>
        <v>386.25</v>
      </c>
      <c r="R2" s="192">
        <f>L21</f>
        <v>376.33031249999999</v>
      </c>
      <c r="S2" s="54" t="s">
        <v>360</v>
      </c>
    </row>
    <row r="3" spans="1:19" x14ac:dyDescent="0.25">
      <c r="A3" s="191" t="s">
        <v>320</v>
      </c>
      <c r="B3" s="184">
        <v>90</v>
      </c>
      <c r="C3" s="184" t="s">
        <v>281</v>
      </c>
      <c r="D3" s="63">
        <v>0.25</v>
      </c>
      <c r="E3" s="184">
        <v>0</v>
      </c>
      <c r="F3" s="63">
        <f>D3</f>
        <v>0.25</v>
      </c>
      <c r="G3" s="184">
        <v>100</v>
      </c>
      <c r="K3" t="s">
        <v>8</v>
      </c>
      <c r="L3" s="184">
        <f>STDEV(I12:I14)</f>
        <v>1125</v>
      </c>
      <c r="M3" s="184">
        <f ca="1">STDEV(I16:I25)</f>
        <v>543.42662798210392</v>
      </c>
      <c r="N3" s="63">
        <f ca="1">STDEV(I16:I115)</f>
        <v>716.79328515016357</v>
      </c>
      <c r="O3" s="63">
        <f ca="1">STDEV(I16:I613)</f>
        <v>791.41953302563172</v>
      </c>
      <c r="P3" s="63">
        <f ca="1">STDEV(I116:I515)</f>
        <v>808.27196625181273</v>
      </c>
      <c r="R3" s="192"/>
    </row>
    <row r="4" spans="1:19" x14ac:dyDescent="0.25">
      <c r="A4" s="191" t="s">
        <v>319</v>
      </c>
      <c r="B4" s="184">
        <f>25+20</f>
        <v>45</v>
      </c>
      <c r="C4" s="184" t="s">
        <v>282</v>
      </c>
      <c r="D4" s="63">
        <v>0.5</v>
      </c>
      <c r="E4" s="63">
        <f>F3</f>
        <v>0.25</v>
      </c>
      <c r="F4" s="63">
        <f>F3+D4</f>
        <v>0.75</v>
      </c>
      <c r="G4" s="184">
        <v>75</v>
      </c>
      <c r="K4" t="s">
        <v>5</v>
      </c>
      <c r="L4" s="63">
        <f>L3/SQRT(L1)</f>
        <v>649.519052838329</v>
      </c>
      <c r="M4" s="63">
        <f ca="1">M3/SQRT(M1)</f>
        <v>171.84658856084397</v>
      </c>
      <c r="N4" s="63">
        <f ca="1">N3/SQRT(N1)</f>
        <v>71.679328515016351</v>
      </c>
      <c r="O4" s="63">
        <f ca="1">O3/SQRT(O1)</f>
        <v>35.393357491329049</v>
      </c>
      <c r="P4" s="63">
        <f ca="1">P3/SQRT(P1)</f>
        <v>40.413598312590636</v>
      </c>
      <c r="R4" s="192">
        <f>L24</f>
        <v>40.005108256585039</v>
      </c>
      <c r="S4" s="54" t="s">
        <v>361</v>
      </c>
    </row>
    <row r="5" spans="1:19" x14ac:dyDescent="0.25">
      <c r="A5" s="189"/>
      <c r="C5" s="184" t="s">
        <v>283</v>
      </c>
      <c r="D5" s="63">
        <v>0.25</v>
      </c>
      <c r="E5" s="63">
        <f>F4</f>
        <v>0.75</v>
      </c>
      <c r="F5" s="63">
        <f>F4+D5</f>
        <v>1</v>
      </c>
      <c r="G5" s="184">
        <v>50</v>
      </c>
      <c r="K5" t="s">
        <v>284</v>
      </c>
      <c r="L5" s="2">
        <f>TINV(0.05,L1-1)</f>
        <v>4.3026527297494637</v>
      </c>
      <c r="M5" s="2">
        <f ca="1">TINV(0.05,M1-1)</f>
        <v>2.2621571627982053</v>
      </c>
      <c r="N5" s="63">
        <f ca="1">TINV(0.05,N1-1)</f>
        <v>1.9842169515864165</v>
      </c>
      <c r="O5" s="63">
        <f ca="1">TINV(0.05,O1-1)</f>
        <v>1.964729390987682</v>
      </c>
      <c r="P5" s="63">
        <f ca="1">TINV(0.05,P1-1)</f>
        <v>1.9659272959208922</v>
      </c>
      <c r="R5" s="63">
        <f ca="1">TINV(0.05,R1-1)</f>
        <v>1.9659272959208922</v>
      </c>
      <c r="S5" s="54" t="s">
        <v>362</v>
      </c>
    </row>
    <row r="6" spans="1:19" x14ac:dyDescent="0.25">
      <c r="A6" s="191" t="s">
        <v>318</v>
      </c>
      <c r="B6" s="184">
        <v>3000</v>
      </c>
      <c r="K6" t="s">
        <v>285</v>
      </c>
      <c r="L6" s="63">
        <f>L5*L4</f>
        <v>2794.6549257191223</v>
      </c>
      <c r="M6" s="63">
        <f ca="1">M5*M4</f>
        <v>388.7439912153493</v>
      </c>
      <c r="N6" s="63">
        <f ca="1">N5*N4</f>
        <v>142.22733871782705</v>
      </c>
      <c r="O6" s="63">
        <f ca="1">O5*O4</f>
        <v>69.538369708948238</v>
      </c>
      <c r="P6" s="63">
        <f ca="1">P5*P4</f>
        <v>79.450196049104449</v>
      </c>
      <c r="R6" s="63">
        <f ca="1">R5*R4</f>
        <v>78.647134297890787</v>
      </c>
      <c r="S6" s="54" t="s">
        <v>363</v>
      </c>
    </row>
    <row r="7" spans="1:19" x14ac:dyDescent="0.25">
      <c r="A7" s="189"/>
      <c r="K7" t="s">
        <v>286</v>
      </c>
      <c r="L7" s="192">
        <f>L2-L6</f>
        <v>-2419.6549257191223</v>
      </c>
      <c r="M7" s="192">
        <f ca="1">M2-M6</f>
        <v>-351.2439912153493</v>
      </c>
      <c r="N7" s="192">
        <f ca="1">N2-N6</f>
        <v>131.52266128217295</v>
      </c>
      <c r="O7" s="192">
        <f ca="1">O2-O6</f>
        <v>294.21163029105173</v>
      </c>
      <c r="P7" s="192">
        <f ca="1">P2-P6</f>
        <v>306.79980395089558</v>
      </c>
      <c r="R7" s="192">
        <f ca="1">R2-R6</f>
        <v>297.68317820210922</v>
      </c>
      <c r="S7" s="54" t="s">
        <v>364</v>
      </c>
    </row>
    <row r="8" spans="1:19" x14ac:dyDescent="0.25">
      <c r="A8" s="191" t="s">
        <v>321</v>
      </c>
      <c r="B8" s="184">
        <v>100</v>
      </c>
      <c r="K8" t="s">
        <v>287</v>
      </c>
      <c r="L8" s="192">
        <f>L2+L6</f>
        <v>3169.6549257191223</v>
      </c>
      <c r="M8" s="192">
        <f ca="1">M2+M6</f>
        <v>426.2439912153493</v>
      </c>
      <c r="N8" s="192">
        <f ca="1">N2+N6</f>
        <v>415.97733871782702</v>
      </c>
      <c r="O8" s="192">
        <f ca="1">O2+O6</f>
        <v>433.28836970894827</v>
      </c>
      <c r="P8" s="192">
        <f ca="1">P2+P6</f>
        <v>465.70019604910442</v>
      </c>
      <c r="R8" s="192">
        <f ca="1">R2+R6</f>
        <v>454.97744679789076</v>
      </c>
      <c r="S8" s="54" t="s">
        <v>365</v>
      </c>
    </row>
    <row r="9" spans="1:19" x14ac:dyDescent="0.25">
      <c r="A9" s="189"/>
    </row>
    <row r="10" spans="1:19" x14ac:dyDescent="0.25">
      <c r="K10" t="s">
        <v>288</v>
      </c>
      <c r="R10" s="63">
        <f>M21</f>
        <v>99.682000000000002</v>
      </c>
      <c r="S10" s="54" t="s">
        <v>373</v>
      </c>
    </row>
    <row r="11" spans="1:19" x14ac:dyDescent="0.25">
      <c r="A11" s="184" t="s">
        <v>250</v>
      </c>
      <c r="C11" s="184" t="s">
        <v>320</v>
      </c>
      <c r="D11" s="184" t="s">
        <v>319</v>
      </c>
      <c r="E11" t="s">
        <v>308</v>
      </c>
      <c r="F11" s="184" t="s">
        <v>318</v>
      </c>
      <c r="G11" s="184" t="s">
        <v>289</v>
      </c>
      <c r="H11" s="184" t="s">
        <v>290</v>
      </c>
      <c r="I11" s="192" t="s">
        <v>291</v>
      </c>
      <c r="K11" s="189" t="s">
        <v>292</v>
      </c>
      <c r="L11" s="62"/>
      <c r="R11" s="62">
        <f ca="1">R10/R1</f>
        <v>0.24920500000000001</v>
      </c>
      <c r="S11" s="54" t="s">
        <v>367</v>
      </c>
    </row>
    <row r="12" spans="1:19" x14ac:dyDescent="0.25">
      <c r="B12" s="184">
        <v>0.65891183279744259</v>
      </c>
      <c r="C12" s="184">
        <f>$B$3</f>
        <v>90</v>
      </c>
      <c r="D12" s="184">
        <f>$B$4</f>
        <v>45</v>
      </c>
      <c r="E12" s="184">
        <v>75</v>
      </c>
      <c r="F12" s="184">
        <f>$B$6</f>
        <v>3000</v>
      </c>
      <c r="G12" s="184">
        <f>C12*E12</f>
        <v>6750</v>
      </c>
      <c r="H12" s="184">
        <f>F12+D12*E12</f>
        <v>6375</v>
      </c>
      <c r="I12" s="192">
        <f>G12-H12</f>
        <v>375</v>
      </c>
      <c r="K12" t="s">
        <v>293</v>
      </c>
      <c r="L12" s="62"/>
      <c r="R12" s="62">
        <f ca="1">SQRT(R11*(1-R11)/R1)</f>
        <v>2.1627636716421424E-2</v>
      </c>
      <c r="S12" s="54" t="s">
        <v>368</v>
      </c>
    </row>
    <row r="13" spans="1:19" x14ac:dyDescent="0.25">
      <c r="B13" s="184">
        <v>0.86555048597559026</v>
      </c>
      <c r="C13" s="184">
        <f>$B$3</f>
        <v>90</v>
      </c>
      <c r="D13" s="184">
        <f>$B$4</f>
        <v>45</v>
      </c>
      <c r="E13" s="184">
        <v>50</v>
      </c>
      <c r="F13" s="184">
        <f>$B$6</f>
        <v>3000</v>
      </c>
      <c r="G13" s="184">
        <f>C13*E13</f>
        <v>4500</v>
      </c>
      <c r="H13" s="184">
        <f>F13+D13*E13</f>
        <v>5250</v>
      </c>
      <c r="I13" s="192">
        <f>G13-H13</f>
        <v>-750</v>
      </c>
      <c r="K13" t="s">
        <v>294</v>
      </c>
      <c r="L13" s="2"/>
      <c r="R13" s="2">
        <f>NORMSINV(0.975)</f>
        <v>1.9599639845400536</v>
      </c>
      <c r="S13" s="54" t="s">
        <v>340</v>
      </c>
    </row>
    <row r="14" spans="1:19" x14ac:dyDescent="0.25">
      <c r="B14" s="184">
        <v>0.13648439455960681</v>
      </c>
      <c r="C14" s="184">
        <f>$B$3</f>
        <v>90</v>
      </c>
      <c r="D14" s="184">
        <f>$B$4</f>
        <v>45</v>
      </c>
      <c r="E14" s="184">
        <v>100</v>
      </c>
      <c r="F14" s="184">
        <f>$B$6</f>
        <v>3000</v>
      </c>
      <c r="G14" s="184">
        <f>C14*E14</f>
        <v>9000</v>
      </c>
      <c r="H14" s="184">
        <f>F14+D14*E14</f>
        <v>7500</v>
      </c>
      <c r="I14" s="192">
        <f>G14-H14</f>
        <v>1500</v>
      </c>
      <c r="K14" t="s">
        <v>295</v>
      </c>
      <c r="L14" s="62"/>
      <c r="R14" s="62">
        <f ca="1">R13*R12</f>
        <v>4.2389389034902095E-2</v>
      </c>
      <c r="S14" s="54" t="s">
        <v>369</v>
      </c>
    </row>
    <row r="15" spans="1:19" x14ac:dyDescent="0.25">
      <c r="E15" s="65" t="s">
        <v>359</v>
      </c>
      <c r="K15" t="s">
        <v>296</v>
      </c>
      <c r="R15" s="184">
        <f ca="1">R11-R14</f>
        <v>0.20681561096509793</v>
      </c>
      <c r="S15" s="54" t="s">
        <v>370</v>
      </c>
    </row>
    <row r="16" spans="1:19" x14ac:dyDescent="0.25">
      <c r="A16" s="184">
        <v>1</v>
      </c>
      <c r="C16" s="184">
        <f t="shared" ref="C16:C79" si="0">$B$3</f>
        <v>90</v>
      </c>
      <c r="D16" s="184">
        <f t="shared" ref="D16:D79" si="1">$B$4</f>
        <v>45</v>
      </c>
      <c r="E16" s="184">
        <f ca="1">VLOOKUP(RAND(),$E$3:$G$5,3)</f>
        <v>75</v>
      </c>
      <c r="F16" s="184">
        <f t="shared" ref="F16:F79" si="2">$B$6</f>
        <v>3000</v>
      </c>
      <c r="G16" s="184">
        <f t="shared" ref="G16:G79" ca="1" si="3">C16*E16</f>
        <v>6750</v>
      </c>
      <c r="H16" s="184">
        <f t="shared" ref="H16:H79" ca="1" si="4">F16+D16*E16</f>
        <v>6375</v>
      </c>
      <c r="I16" s="192">
        <f t="shared" ref="I16:I79" ca="1" si="5">G16-H16</f>
        <v>375</v>
      </c>
      <c r="K16" t="s">
        <v>298</v>
      </c>
      <c r="L16" s="62"/>
      <c r="R16" s="62">
        <f ca="1">R11+R14</f>
        <v>0.29159438903490209</v>
      </c>
      <c r="S16" s="54" t="s">
        <v>371</v>
      </c>
    </row>
    <row r="17" spans="1:13" x14ac:dyDescent="0.25">
      <c r="A17" s="184">
        <v>2</v>
      </c>
      <c r="C17" s="184">
        <f t="shared" si="0"/>
        <v>90</v>
      </c>
      <c r="D17" s="184">
        <f t="shared" si="1"/>
        <v>45</v>
      </c>
      <c r="E17" s="184">
        <f t="shared" ref="E17:E80" ca="1" si="6">VLOOKUP(RAND(),$E$3:$G$5,3)</f>
        <v>50</v>
      </c>
      <c r="F17" s="184">
        <f t="shared" si="2"/>
        <v>3000</v>
      </c>
      <c r="G17" s="184">
        <f t="shared" ca="1" si="3"/>
        <v>4500</v>
      </c>
      <c r="H17" s="184">
        <f t="shared" ca="1" si="4"/>
        <v>5250</v>
      </c>
      <c r="I17" s="192">
        <f t="shared" ca="1" si="5"/>
        <v>-750</v>
      </c>
    </row>
    <row r="18" spans="1:13" x14ac:dyDescent="0.25">
      <c r="A18" s="184">
        <v>3</v>
      </c>
      <c r="C18" s="184">
        <f t="shared" si="0"/>
        <v>90</v>
      </c>
      <c r="D18" s="184">
        <f t="shared" si="1"/>
        <v>45</v>
      </c>
      <c r="E18" s="184">
        <f t="shared" ca="1" si="6"/>
        <v>75</v>
      </c>
      <c r="F18" s="184">
        <f t="shared" si="2"/>
        <v>3000</v>
      </c>
      <c r="G18" s="184">
        <f t="shared" ca="1" si="3"/>
        <v>6750</v>
      </c>
      <c r="H18" s="184">
        <f t="shared" ca="1" si="4"/>
        <v>6375</v>
      </c>
      <c r="I18" s="192">
        <f t="shared" ca="1" si="5"/>
        <v>375</v>
      </c>
      <c r="K18" t="s">
        <v>313</v>
      </c>
      <c r="L18" s="3" t="s">
        <v>372</v>
      </c>
      <c r="M18" s="65" t="s">
        <v>366</v>
      </c>
    </row>
    <row r="19" spans="1:13" x14ac:dyDescent="0.25">
      <c r="A19" s="184">
        <v>4</v>
      </c>
      <c r="C19" s="184">
        <f t="shared" si="0"/>
        <v>90</v>
      </c>
      <c r="D19" s="184">
        <f t="shared" si="1"/>
        <v>45</v>
      </c>
      <c r="E19" s="184">
        <f t="shared" ca="1" si="6"/>
        <v>75</v>
      </c>
      <c r="F19" s="184">
        <f t="shared" si="2"/>
        <v>3000</v>
      </c>
      <c r="G19" s="184">
        <f t="shared" ca="1" si="3"/>
        <v>6750</v>
      </c>
      <c r="H19" s="184">
        <f t="shared" ca="1" si="4"/>
        <v>6375</v>
      </c>
      <c r="I19" s="192">
        <f t="shared" ca="1" si="5"/>
        <v>375</v>
      </c>
      <c r="L19" s="184" t="s">
        <v>384</v>
      </c>
      <c r="M19" s="184" t="s">
        <v>405</v>
      </c>
    </row>
    <row r="20" spans="1:13" x14ac:dyDescent="0.25">
      <c r="A20" s="184">
        <v>5</v>
      </c>
      <c r="C20" s="184">
        <f t="shared" si="0"/>
        <v>90</v>
      </c>
      <c r="D20" s="184">
        <f t="shared" si="1"/>
        <v>45</v>
      </c>
      <c r="E20" s="184">
        <f t="shared" ca="1" si="6"/>
        <v>75</v>
      </c>
      <c r="F20" s="184">
        <f t="shared" si="2"/>
        <v>3000</v>
      </c>
      <c r="G20" s="184">
        <f t="shared" ca="1" si="3"/>
        <v>6750</v>
      </c>
      <c r="H20" s="184">
        <f t="shared" ca="1" si="4"/>
        <v>6375</v>
      </c>
      <c r="I20" s="192">
        <f t="shared" ca="1" si="5"/>
        <v>375</v>
      </c>
      <c r="J20">
        <v>1</v>
      </c>
      <c r="K20" s="197">
        <v>-1000</v>
      </c>
      <c r="L20" s="192">
        <f ca="1">P2</f>
        <v>386.25</v>
      </c>
      <c r="M20" s="4">
        <f ca="1">COUNTIF(I116:I515,"&lt;0")</f>
        <v>101</v>
      </c>
    </row>
    <row r="21" spans="1:13" x14ac:dyDescent="0.25">
      <c r="A21" s="184">
        <v>6</v>
      </c>
      <c r="C21" s="184">
        <f t="shared" si="0"/>
        <v>90</v>
      </c>
      <c r="D21" s="184">
        <f t="shared" si="1"/>
        <v>45</v>
      </c>
      <c r="E21" s="184">
        <f t="shared" ca="1" si="6"/>
        <v>75</v>
      </c>
      <c r="F21" s="184">
        <f t="shared" si="2"/>
        <v>3000</v>
      </c>
      <c r="G21" s="184">
        <f t="shared" ca="1" si="3"/>
        <v>6750</v>
      </c>
      <c r="H21" s="184">
        <f t="shared" ca="1" si="4"/>
        <v>6375</v>
      </c>
      <c r="I21" s="192">
        <f t="shared" ca="1" si="5"/>
        <v>375</v>
      </c>
      <c r="J21">
        <v>2</v>
      </c>
      <c r="K21" t="s">
        <v>4</v>
      </c>
      <c r="L21" s="192">
        <v>376.33031249999999</v>
      </c>
      <c r="M21" s="63">
        <v>99.682000000000002</v>
      </c>
    </row>
    <row r="22" spans="1:13" x14ac:dyDescent="0.25">
      <c r="A22" s="184">
        <v>7</v>
      </c>
      <c r="C22" s="184">
        <f t="shared" si="0"/>
        <v>90</v>
      </c>
      <c r="D22" s="184">
        <f t="shared" si="1"/>
        <v>45</v>
      </c>
      <c r="E22" s="184">
        <f t="shared" ca="1" si="6"/>
        <v>50</v>
      </c>
      <c r="F22" s="184">
        <f t="shared" si="2"/>
        <v>3000</v>
      </c>
      <c r="G22" s="184">
        <f t="shared" ca="1" si="3"/>
        <v>4500</v>
      </c>
      <c r="H22" s="184">
        <f t="shared" ca="1" si="4"/>
        <v>5250</v>
      </c>
      <c r="I22" s="192">
        <f t="shared" ca="1" si="5"/>
        <v>-750</v>
      </c>
      <c r="J22">
        <v>3</v>
      </c>
      <c r="K22" t="s">
        <v>310</v>
      </c>
      <c r="L22" s="192">
        <v>1.2650726013241644</v>
      </c>
      <c r="M22" s="63">
        <v>0.27029775433769321</v>
      </c>
    </row>
    <row r="23" spans="1:13" x14ac:dyDescent="0.25">
      <c r="A23" s="184">
        <v>8</v>
      </c>
      <c r="C23" s="184">
        <f t="shared" si="0"/>
        <v>90</v>
      </c>
      <c r="D23" s="184">
        <f t="shared" si="1"/>
        <v>45</v>
      </c>
      <c r="E23" s="184">
        <f t="shared" ca="1" si="6"/>
        <v>75</v>
      </c>
      <c r="F23" s="184">
        <f t="shared" si="2"/>
        <v>3000</v>
      </c>
      <c r="G23" s="184">
        <f t="shared" ca="1" si="3"/>
        <v>6750</v>
      </c>
      <c r="H23" s="184">
        <f t="shared" ca="1" si="4"/>
        <v>6375</v>
      </c>
      <c r="I23" s="192">
        <f t="shared" ca="1" si="5"/>
        <v>375</v>
      </c>
      <c r="J23">
        <v>4</v>
      </c>
      <c r="K23" t="s">
        <v>6</v>
      </c>
      <c r="L23" s="192">
        <v>377.8125</v>
      </c>
      <c r="M23" s="63">
        <v>100</v>
      </c>
    </row>
    <row r="24" spans="1:13" x14ac:dyDescent="0.25">
      <c r="A24" s="184">
        <v>9</v>
      </c>
      <c r="C24" s="184">
        <f t="shared" si="0"/>
        <v>90</v>
      </c>
      <c r="D24" s="184">
        <f t="shared" si="1"/>
        <v>45</v>
      </c>
      <c r="E24" s="184">
        <f t="shared" ca="1" si="6"/>
        <v>75</v>
      </c>
      <c r="F24" s="184">
        <f t="shared" si="2"/>
        <v>3000</v>
      </c>
      <c r="G24" s="184">
        <f t="shared" ca="1" si="3"/>
        <v>6750</v>
      </c>
      <c r="H24" s="184">
        <f t="shared" ca="1" si="4"/>
        <v>6375</v>
      </c>
      <c r="I24" s="192">
        <f t="shared" ca="1" si="5"/>
        <v>375</v>
      </c>
      <c r="J24">
        <v>5</v>
      </c>
      <c r="K24" t="s">
        <v>311</v>
      </c>
      <c r="L24" s="192">
        <v>40.005108256585039</v>
      </c>
      <c r="M24" s="63">
        <v>8.5475655013576795</v>
      </c>
    </row>
    <row r="25" spans="1:13" x14ac:dyDescent="0.25">
      <c r="A25" s="184">
        <v>10</v>
      </c>
      <c r="C25" s="184">
        <f t="shared" si="0"/>
        <v>90</v>
      </c>
      <c r="D25" s="184">
        <f t="shared" si="1"/>
        <v>45</v>
      </c>
      <c r="E25" s="184">
        <f t="shared" ca="1" si="6"/>
        <v>50</v>
      </c>
      <c r="F25" s="184">
        <f t="shared" si="2"/>
        <v>3000</v>
      </c>
      <c r="G25" s="184">
        <f t="shared" ca="1" si="3"/>
        <v>4500</v>
      </c>
      <c r="H25" s="184">
        <f t="shared" ca="1" si="4"/>
        <v>5250</v>
      </c>
      <c r="I25" s="192">
        <f t="shared" ca="1" si="5"/>
        <v>-750</v>
      </c>
      <c r="J25">
        <v>6</v>
      </c>
      <c r="K25" t="s">
        <v>312</v>
      </c>
      <c r="L25" s="192">
        <v>951.65977478027344</v>
      </c>
      <c r="M25" s="63">
        <v>39.621093750000007</v>
      </c>
    </row>
    <row r="26" spans="1:13" x14ac:dyDescent="0.25">
      <c r="A26" s="184">
        <v>11</v>
      </c>
      <c r="C26" s="184">
        <f t="shared" si="0"/>
        <v>90</v>
      </c>
      <c r="D26" s="184">
        <f t="shared" si="1"/>
        <v>45</v>
      </c>
      <c r="E26" s="184">
        <f t="shared" ca="1" si="6"/>
        <v>100</v>
      </c>
      <c r="F26" s="184">
        <f t="shared" si="2"/>
        <v>3000</v>
      </c>
      <c r="G26" s="184">
        <f t="shared" ca="1" si="3"/>
        <v>9000</v>
      </c>
      <c r="H26" s="184">
        <f t="shared" ca="1" si="4"/>
        <v>7500</v>
      </c>
      <c r="I26" s="192">
        <f t="shared" ca="1" si="5"/>
        <v>1500</v>
      </c>
      <c r="J26">
        <v>7</v>
      </c>
      <c r="K26" t="s">
        <v>11</v>
      </c>
      <c r="L26" s="184">
        <v>-0.13895838027327007</v>
      </c>
      <c r="M26" s="184">
        <v>0.26053362246530787</v>
      </c>
    </row>
    <row r="27" spans="1:13" x14ac:dyDescent="0.25">
      <c r="A27" s="184">
        <v>12</v>
      </c>
      <c r="C27" s="184">
        <f t="shared" si="0"/>
        <v>90</v>
      </c>
      <c r="D27" s="184">
        <f t="shared" si="1"/>
        <v>45</v>
      </c>
      <c r="E27" s="184">
        <f t="shared" ca="1" si="6"/>
        <v>75</v>
      </c>
      <c r="F27" s="184">
        <f t="shared" si="2"/>
        <v>3000</v>
      </c>
      <c r="G27" s="184">
        <f t="shared" ca="1" si="3"/>
        <v>6750</v>
      </c>
      <c r="H27" s="184">
        <f t="shared" ca="1" si="4"/>
        <v>6375</v>
      </c>
      <c r="I27" s="192">
        <f t="shared" ca="1" si="5"/>
        <v>375</v>
      </c>
      <c r="J27">
        <v>8</v>
      </c>
    </row>
    <row r="28" spans="1:13" x14ac:dyDescent="0.25">
      <c r="A28" s="184">
        <v>13</v>
      </c>
      <c r="C28" s="184">
        <f t="shared" si="0"/>
        <v>90</v>
      </c>
      <c r="D28" s="184">
        <f t="shared" si="1"/>
        <v>45</v>
      </c>
      <c r="E28" s="184">
        <f t="shared" ca="1" si="6"/>
        <v>100</v>
      </c>
      <c r="F28" s="184">
        <f t="shared" si="2"/>
        <v>3000</v>
      </c>
      <c r="G28" s="184">
        <f t="shared" ca="1" si="3"/>
        <v>9000</v>
      </c>
      <c r="H28" s="184">
        <f t="shared" ca="1" si="4"/>
        <v>7500</v>
      </c>
      <c r="I28" s="192">
        <f t="shared" ca="1" si="5"/>
        <v>1500</v>
      </c>
    </row>
    <row r="29" spans="1:13" x14ac:dyDescent="0.25">
      <c r="A29" s="184">
        <v>14</v>
      </c>
      <c r="C29" s="184">
        <f t="shared" si="0"/>
        <v>90</v>
      </c>
      <c r="D29" s="184">
        <f t="shared" si="1"/>
        <v>45</v>
      </c>
      <c r="E29" s="184">
        <f t="shared" ca="1" si="6"/>
        <v>75</v>
      </c>
      <c r="F29" s="184">
        <f t="shared" si="2"/>
        <v>3000</v>
      </c>
      <c r="G29" s="184">
        <f t="shared" ca="1" si="3"/>
        <v>6750</v>
      </c>
      <c r="H29" s="184">
        <f t="shared" ca="1" si="4"/>
        <v>6375</v>
      </c>
      <c r="I29" s="192">
        <f t="shared" ca="1" si="5"/>
        <v>375</v>
      </c>
    </row>
    <row r="30" spans="1:13" x14ac:dyDescent="0.25">
      <c r="A30" s="184">
        <v>15</v>
      </c>
      <c r="C30" s="184">
        <f t="shared" si="0"/>
        <v>90</v>
      </c>
      <c r="D30" s="184">
        <f t="shared" si="1"/>
        <v>45</v>
      </c>
      <c r="E30" s="184">
        <f t="shared" ca="1" si="6"/>
        <v>50</v>
      </c>
      <c r="F30" s="184">
        <f t="shared" si="2"/>
        <v>3000</v>
      </c>
      <c r="G30" s="184">
        <f t="shared" ca="1" si="3"/>
        <v>4500</v>
      </c>
      <c r="H30" s="184">
        <f t="shared" ca="1" si="4"/>
        <v>5250</v>
      </c>
      <c r="I30" s="192">
        <f t="shared" ca="1" si="5"/>
        <v>-750</v>
      </c>
    </row>
    <row r="31" spans="1:13" x14ac:dyDescent="0.25">
      <c r="A31" s="184">
        <v>16</v>
      </c>
      <c r="C31" s="184">
        <f t="shared" si="0"/>
        <v>90</v>
      </c>
      <c r="D31" s="184">
        <f t="shared" si="1"/>
        <v>45</v>
      </c>
      <c r="E31" s="184">
        <f t="shared" ca="1" si="6"/>
        <v>100</v>
      </c>
      <c r="F31" s="184">
        <f t="shared" si="2"/>
        <v>3000</v>
      </c>
      <c r="G31" s="184">
        <f t="shared" ca="1" si="3"/>
        <v>9000</v>
      </c>
      <c r="H31" s="184">
        <f t="shared" ca="1" si="4"/>
        <v>7500</v>
      </c>
      <c r="I31" s="192">
        <f t="shared" ca="1" si="5"/>
        <v>1500</v>
      </c>
    </row>
    <row r="32" spans="1:13" x14ac:dyDescent="0.25">
      <c r="A32" s="184">
        <v>17</v>
      </c>
      <c r="C32" s="184">
        <f t="shared" si="0"/>
        <v>90</v>
      </c>
      <c r="D32" s="184">
        <f t="shared" si="1"/>
        <v>45</v>
      </c>
      <c r="E32" s="184">
        <f t="shared" ca="1" si="6"/>
        <v>75</v>
      </c>
      <c r="F32" s="184">
        <f t="shared" si="2"/>
        <v>3000</v>
      </c>
      <c r="G32" s="184">
        <f t="shared" ca="1" si="3"/>
        <v>6750</v>
      </c>
      <c r="H32" s="184">
        <f t="shared" ca="1" si="4"/>
        <v>6375</v>
      </c>
      <c r="I32" s="192">
        <f t="shared" ca="1" si="5"/>
        <v>375</v>
      </c>
    </row>
    <row r="33" spans="1:9" x14ac:dyDescent="0.25">
      <c r="A33" s="184">
        <v>18</v>
      </c>
      <c r="C33" s="184">
        <f t="shared" si="0"/>
        <v>90</v>
      </c>
      <c r="D33" s="184">
        <f t="shared" si="1"/>
        <v>45</v>
      </c>
      <c r="E33" s="184">
        <f t="shared" ca="1" si="6"/>
        <v>50</v>
      </c>
      <c r="F33" s="184">
        <f t="shared" si="2"/>
        <v>3000</v>
      </c>
      <c r="G33" s="184">
        <f t="shared" ca="1" si="3"/>
        <v>4500</v>
      </c>
      <c r="H33" s="184">
        <f t="shared" ca="1" si="4"/>
        <v>5250</v>
      </c>
      <c r="I33" s="192">
        <f t="shared" ca="1" si="5"/>
        <v>-750</v>
      </c>
    </row>
    <row r="34" spans="1:9" x14ac:dyDescent="0.25">
      <c r="A34" s="184">
        <v>19</v>
      </c>
      <c r="C34" s="184">
        <f t="shared" si="0"/>
        <v>90</v>
      </c>
      <c r="D34" s="184">
        <f t="shared" si="1"/>
        <v>45</v>
      </c>
      <c r="E34" s="184">
        <f t="shared" ca="1" si="6"/>
        <v>50</v>
      </c>
      <c r="F34" s="184">
        <f t="shared" si="2"/>
        <v>3000</v>
      </c>
      <c r="G34" s="184">
        <f t="shared" ca="1" si="3"/>
        <v>4500</v>
      </c>
      <c r="H34" s="184">
        <f t="shared" ca="1" si="4"/>
        <v>5250</v>
      </c>
      <c r="I34" s="192">
        <f t="shared" ca="1" si="5"/>
        <v>-750</v>
      </c>
    </row>
    <row r="35" spans="1:9" x14ac:dyDescent="0.25">
      <c r="A35" s="184">
        <v>20</v>
      </c>
      <c r="C35" s="184">
        <f t="shared" si="0"/>
        <v>90</v>
      </c>
      <c r="D35" s="184">
        <f t="shared" si="1"/>
        <v>45</v>
      </c>
      <c r="E35" s="184">
        <f t="shared" ca="1" si="6"/>
        <v>75</v>
      </c>
      <c r="F35" s="184">
        <f t="shared" si="2"/>
        <v>3000</v>
      </c>
      <c r="G35" s="184">
        <f t="shared" ca="1" si="3"/>
        <v>6750</v>
      </c>
      <c r="H35" s="184">
        <f t="shared" ca="1" si="4"/>
        <v>6375</v>
      </c>
      <c r="I35" s="192">
        <f t="shared" ca="1" si="5"/>
        <v>375</v>
      </c>
    </row>
    <row r="36" spans="1:9" x14ac:dyDescent="0.25">
      <c r="A36" s="184">
        <v>21</v>
      </c>
      <c r="C36" s="184">
        <f t="shared" si="0"/>
        <v>90</v>
      </c>
      <c r="D36" s="184">
        <f t="shared" si="1"/>
        <v>45</v>
      </c>
      <c r="E36" s="184">
        <f t="shared" ca="1" si="6"/>
        <v>100</v>
      </c>
      <c r="F36" s="184">
        <f t="shared" si="2"/>
        <v>3000</v>
      </c>
      <c r="G36" s="184">
        <f t="shared" ca="1" si="3"/>
        <v>9000</v>
      </c>
      <c r="H36" s="184">
        <f t="shared" ca="1" si="4"/>
        <v>7500</v>
      </c>
      <c r="I36" s="192">
        <f t="shared" ca="1" si="5"/>
        <v>1500</v>
      </c>
    </row>
    <row r="37" spans="1:9" x14ac:dyDescent="0.25">
      <c r="A37" s="184">
        <v>22</v>
      </c>
      <c r="C37" s="184">
        <f t="shared" si="0"/>
        <v>90</v>
      </c>
      <c r="D37" s="184">
        <f t="shared" si="1"/>
        <v>45</v>
      </c>
      <c r="E37" s="184">
        <f t="shared" ca="1" si="6"/>
        <v>75</v>
      </c>
      <c r="F37" s="184">
        <f t="shared" si="2"/>
        <v>3000</v>
      </c>
      <c r="G37" s="184">
        <f t="shared" ca="1" si="3"/>
        <v>6750</v>
      </c>
      <c r="H37" s="184">
        <f t="shared" ca="1" si="4"/>
        <v>6375</v>
      </c>
      <c r="I37" s="192">
        <f t="shared" ca="1" si="5"/>
        <v>375</v>
      </c>
    </row>
    <row r="38" spans="1:9" x14ac:dyDescent="0.25">
      <c r="A38" s="184">
        <v>23</v>
      </c>
      <c r="C38" s="184">
        <f t="shared" si="0"/>
        <v>90</v>
      </c>
      <c r="D38" s="184">
        <f t="shared" si="1"/>
        <v>45</v>
      </c>
      <c r="E38" s="184">
        <f t="shared" ca="1" si="6"/>
        <v>75</v>
      </c>
      <c r="F38" s="184">
        <f t="shared" si="2"/>
        <v>3000</v>
      </c>
      <c r="G38" s="184">
        <f t="shared" ca="1" si="3"/>
        <v>6750</v>
      </c>
      <c r="H38" s="184">
        <f t="shared" ca="1" si="4"/>
        <v>6375</v>
      </c>
      <c r="I38" s="192">
        <f t="shared" ca="1" si="5"/>
        <v>375</v>
      </c>
    </row>
    <row r="39" spans="1:9" x14ac:dyDescent="0.25">
      <c r="A39" s="184">
        <v>24</v>
      </c>
      <c r="C39" s="184">
        <f t="shared" si="0"/>
        <v>90</v>
      </c>
      <c r="D39" s="184">
        <f t="shared" si="1"/>
        <v>45</v>
      </c>
      <c r="E39" s="184">
        <f t="shared" ca="1" si="6"/>
        <v>50</v>
      </c>
      <c r="F39" s="184">
        <f t="shared" si="2"/>
        <v>3000</v>
      </c>
      <c r="G39" s="184">
        <f t="shared" ca="1" si="3"/>
        <v>4500</v>
      </c>
      <c r="H39" s="184">
        <f t="shared" ca="1" si="4"/>
        <v>5250</v>
      </c>
      <c r="I39" s="192">
        <f t="shared" ca="1" si="5"/>
        <v>-750</v>
      </c>
    </row>
    <row r="40" spans="1:9" x14ac:dyDescent="0.25">
      <c r="A40" s="184">
        <v>25</v>
      </c>
      <c r="C40" s="184">
        <f t="shared" si="0"/>
        <v>90</v>
      </c>
      <c r="D40" s="184">
        <f t="shared" si="1"/>
        <v>45</v>
      </c>
      <c r="E40" s="184">
        <f t="shared" ca="1" si="6"/>
        <v>100</v>
      </c>
      <c r="F40" s="184">
        <f t="shared" si="2"/>
        <v>3000</v>
      </c>
      <c r="G40" s="184">
        <f t="shared" ca="1" si="3"/>
        <v>9000</v>
      </c>
      <c r="H40" s="184">
        <f t="shared" ca="1" si="4"/>
        <v>7500</v>
      </c>
      <c r="I40" s="192">
        <f t="shared" ca="1" si="5"/>
        <v>1500</v>
      </c>
    </row>
    <row r="41" spans="1:9" x14ac:dyDescent="0.25">
      <c r="A41" s="184">
        <v>26</v>
      </c>
      <c r="C41" s="184">
        <f t="shared" si="0"/>
        <v>90</v>
      </c>
      <c r="D41" s="184">
        <f t="shared" si="1"/>
        <v>45</v>
      </c>
      <c r="E41" s="184">
        <f t="shared" ca="1" si="6"/>
        <v>100</v>
      </c>
      <c r="F41" s="184">
        <f t="shared" si="2"/>
        <v>3000</v>
      </c>
      <c r="G41" s="184">
        <f t="shared" ca="1" si="3"/>
        <v>9000</v>
      </c>
      <c r="H41" s="184">
        <f t="shared" ca="1" si="4"/>
        <v>7500</v>
      </c>
      <c r="I41" s="192">
        <f t="shared" ca="1" si="5"/>
        <v>1500</v>
      </c>
    </row>
    <row r="42" spans="1:9" x14ac:dyDescent="0.25">
      <c r="A42" s="184">
        <v>27</v>
      </c>
      <c r="C42" s="184">
        <f t="shared" si="0"/>
        <v>90</v>
      </c>
      <c r="D42" s="184">
        <f t="shared" si="1"/>
        <v>45</v>
      </c>
      <c r="E42" s="184">
        <f t="shared" ca="1" si="6"/>
        <v>75</v>
      </c>
      <c r="F42" s="184">
        <f t="shared" si="2"/>
        <v>3000</v>
      </c>
      <c r="G42" s="184">
        <f t="shared" ca="1" si="3"/>
        <v>6750</v>
      </c>
      <c r="H42" s="184">
        <f t="shared" ca="1" si="4"/>
        <v>6375</v>
      </c>
      <c r="I42" s="192">
        <f t="shared" ca="1" si="5"/>
        <v>375</v>
      </c>
    </row>
    <row r="43" spans="1:9" x14ac:dyDescent="0.25">
      <c r="A43" s="184">
        <v>28</v>
      </c>
      <c r="C43" s="184">
        <f t="shared" si="0"/>
        <v>90</v>
      </c>
      <c r="D43" s="184">
        <f t="shared" si="1"/>
        <v>45</v>
      </c>
      <c r="E43" s="184">
        <f t="shared" ca="1" si="6"/>
        <v>50</v>
      </c>
      <c r="F43" s="184">
        <f t="shared" si="2"/>
        <v>3000</v>
      </c>
      <c r="G43" s="184">
        <f t="shared" ca="1" si="3"/>
        <v>4500</v>
      </c>
      <c r="H43" s="184">
        <f t="shared" ca="1" si="4"/>
        <v>5250</v>
      </c>
      <c r="I43" s="192">
        <f t="shared" ca="1" si="5"/>
        <v>-750</v>
      </c>
    </row>
    <row r="44" spans="1:9" x14ac:dyDescent="0.25">
      <c r="A44" s="184">
        <v>29</v>
      </c>
      <c r="C44" s="184">
        <f t="shared" si="0"/>
        <v>90</v>
      </c>
      <c r="D44" s="184">
        <f t="shared" si="1"/>
        <v>45</v>
      </c>
      <c r="E44" s="184">
        <f t="shared" ca="1" si="6"/>
        <v>75</v>
      </c>
      <c r="F44" s="184">
        <f t="shared" si="2"/>
        <v>3000</v>
      </c>
      <c r="G44" s="184">
        <f t="shared" ca="1" si="3"/>
        <v>6750</v>
      </c>
      <c r="H44" s="184">
        <f t="shared" ca="1" si="4"/>
        <v>6375</v>
      </c>
      <c r="I44" s="192">
        <f t="shared" ca="1" si="5"/>
        <v>375</v>
      </c>
    </row>
    <row r="45" spans="1:9" x14ac:dyDescent="0.25">
      <c r="A45" s="184">
        <v>30</v>
      </c>
      <c r="C45" s="184">
        <f t="shared" si="0"/>
        <v>90</v>
      </c>
      <c r="D45" s="184">
        <f t="shared" si="1"/>
        <v>45</v>
      </c>
      <c r="E45" s="184">
        <f t="shared" ca="1" si="6"/>
        <v>75</v>
      </c>
      <c r="F45" s="184">
        <f t="shared" si="2"/>
        <v>3000</v>
      </c>
      <c r="G45" s="184">
        <f t="shared" ca="1" si="3"/>
        <v>6750</v>
      </c>
      <c r="H45" s="184">
        <f t="shared" ca="1" si="4"/>
        <v>6375</v>
      </c>
      <c r="I45" s="192">
        <f t="shared" ca="1" si="5"/>
        <v>375</v>
      </c>
    </row>
    <row r="46" spans="1:9" x14ac:dyDescent="0.25">
      <c r="A46" s="184">
        <v>31</v>
      </c>
      <c r="C46" s="184">
        <f t="shared" si="0"/>
        <v>90</v>
      </c>
      <c r="D46" s="184">
        <f t="shared" si="1"/>
        <v>45</v>
      </c>
      <c r="E46" s="184">
        <f t="shared" ca="1" si="6"/>
        <v>50</v>
      </c>
      <c r="F46" s="184">
        <f t="shared" si="2"/>
        <v>3000</v>
      </c>
      <c r="G46" s="184">
        <f t="shared" ca="1" si="3"/>
        <v>4500</v>
      </c>
      <c r="H46" s="184">
        <f t="shared" ca="1" si="4"/>
        <v>5250</v>
      </c>
      <c r="I46" s="192">
        <f t="shared" ca="1" si="5"/>
        <v>-750</v>
      </c>
    </row>
    <row r="47" spans="1:9" x14ac:dyDescent="0.25">
      <c r="A47" s="184">
        <v>32</v>
      </c>
      <c r="C47" s="184">
        <f t="shared" si="0"/>
        <v>90</v>
      </c>
      <c r="D47" s="184">
        <f t="shared" si="1"/>
        <v>45</v>
      </c>
      <c r="E47" s="184">
        <f t="shared" ca="1" si="6"/>
        <v>75</v>
      </c>
      <c r="F47" s="184">
        <f t="shared" si="2"/>
        <v>3000</v>
      </c>
      <c r="G47" s="184">
        <f t="shared" ca="1" si="3"/>
        <v>6750</v>
      </c>
      <c r="H47" s="184">
        <f t="shared" ca="1" si="4"/>
        <v>6375</v>
      </c>
      <c r="I47" s="192">
        <f t="shared" ca="1" si="5"/>
        <v>375</v>
      </c>
    </row>
    <row r="48" spans="1:9" x14ac:dyDescent="0.25">
      <c r="A48" s="184">
        <v>33</v>
      </c>
      <c r="C48" s="184">
        <f t="shared" si="0"/>
        <v>90</v>
      </c>
      <c r="D48" s="184">
        <f t="shared" si="1"/>
        <v>45</v>
      </c>
      <c r="E48" s="184">
        <f t="shared" ca="1" si="6"/>
        <v>75</v>
      </c>
      <c r="F48" s="184">
        <f t="shared" si="2"/>
        <v>3000</v>
      </c>
      <c r="G48" s="184">
        <f t="shared" ca="1" si="3"/>
        <v>6750</v>
      </c>
      <c r="H48" s="184">
        <f t="shared" ca="1" si="4"/>
        <v>6375</v>
      </c>
      <c r="I48" s="192">
        <f t="shared" ca="1" si="5"/>
        <v>375</v>
      </c>
    </row>
    <row r="49" spans="1:9" x14ac:dyDescent="0.25">
      <c r="A49" s="184">
        <v>34</v>
      </c>
      <c r="C49" s="184">
        <f t="shared" si="0"/>
        <v>90</v>
      </c>
      <c r="D49" s="184">
        <f t="shared" si="1"/>
        <v>45</v>
      </c>
      <c r="E49" s="184">
        <f t="shared" ca="1" si="6"/>
        <v>75</v>
      </c>
      <c r="F49" s="184">
        <f t="shared" si="2"/>
        <v>3000</v>
      </c>
      <c r="G49" s="184">
        <f t="shared" ca="1" si="3"/>
        <v>6750</v>
      </c>
      <c r="H49" s="184">
        <f t="shared" ca="1" si="4"/>
        <v>6375</v>
      </c>
      <c r="I49" s="192">
        <f t="shared" ca="1" si="5"/>
        <v>375</v>
      </c>
    </row>
    <row r="50" spans="1:9" x14ac:dyDescent="0.25">
      <c r="A50" s="184">
        <v>35</v>
      </c>
      <c r="C50" s="184">
        <f t="shared" si="0"/>
        <v>90</v>
      </c>
      <c r="D50" s="184">
        <f t="shared" si="1"/>
        <v>45</v>
      </c>
      <c r="E50" s="184">
        <f t="shared" ca="1" si="6"/>
        <v>50</v>
      </c>
      <c r="F50" s="184">
        <f t="shared" si="2"/>
        <v>3000</v>
      </c>
      <c r="G50" s="184">
        <f t="shared" ca="1" si="3"/>
        <v>4500</v>
      </c>
      <c r="H50" s="184">
        <f t="shared" ca="1" si="4"/>
        <v>5250</v>
      </c>
      <c r="I50" s="192">
        <f t="shared" ca="1" si="5"/>
        <v>-750</v>
      </c>
    </row>
    <row r="51" spans="1:9" x14ac:dyDescent="0.25">
      <c r="A51" s="184">
        <v>36</v>
      </c>
      <c r="C51" s="184">
        <f t="shared" si="0"/>
        <v>90</v>
      </c>
      <c r="D51" s="184">
        <f t="shared" si="1"/>
        <v>45</v>
      </c>
      <c r="E51" s="184">
        <f t="shared" ca="1" si="6"/>
        <v>75</v>
      </c>
      <c r="F51" s="184">
        <f t="shared" si="2"/>
        <v>3000</v>
      </c>
      <c r="G51" s="184">
        <f t="shared" ca="1" si="3"/>
        <v>6750</v>
      </c>
      <c r="H51" s="184">
        <f t="shared" ca="1" si="4"/>
        <v>6375</v>
      </c>
      <c r="I51" s="192">
        <f t="shared" ca="1" si="5"/>
        <v>375</v>
      </c>
    </row>
    <row r="52" spans="1:9" x14ac:dyDescent="0.25">
      <c r="A52" s="184">
        <v>37</v>
      </c>
      <c r="C52" s="184">
        <f t="shared" si="0"/>
        <v>90</v>
      </c>
      <c r="D52" s="184">
        <f t="shared" si="1"/>
        <v>45</v>
      </c>
      <c r="E52" s="184">
        <f t="shared" ca="1" si="6"/>
        <v>75</v>
      </c>
      <c r="F52" s="184">
        <f t="shared" si="2"/>
        <v>3000</v>
      </c>
      <c r="G52" s="184">
        <f t="shared" ca="1" si="3"/>
        <v>6750</v>
      </c>
      <c r="H52" s="184">
        <f t="shared" ca="1" si="4"/>
        <v>6375</v>
      </c>
      <c r="I52" s="192">
        <f t="shared" ca="1" si="5"/>
        <v>375</v>
      </c>
    </row>
    <row r="53" spans="1:9" x14ac:dyDescent="0.25">
      <c r="A53" s="184">
        <v>38</v>
      </c>
      <c r="C53" s="184">
        <f t="shared" si="0"/>
        <v>90</v>
      </c>
      <c r="D53" s="184">
        <f t="shared" si="1"/>
        <v>45</v>
      </c>
      <c r="E53" s="184">
        <f t="shared" ca="1" si="6"/>
        <v>75</v>
      </c>
      <c r="F53" s="184">
        <f t="shared" si="2"/>
        <v>3000</v>
      </c>
      <c r="G53" s="184">
        <f t="shared" ca="1" si="3"/>
        <v>6750</v>
      </c>
      <c r="H53" s="184">
        <f t="shared" ca="1" si="4"/>
        <v>6375</v>
      </c>
      <c r="I53" s="192">
        <f t="shared" ca="1" si="5"/>
        <v>375</v>
      </c>
    </row>
    <row r="54" spans="1:9" x14ac:dyDescent="0.25">
      <c r="A54" s="184">
        <v>39</v>
      </c>
      <c r="C54" s="184">
        <f t="shared" si="0"/>
        <v>90</v>
      </c>
      <c r="D54" s="184">
        <f t="shared" si="1"/>
        <v>45</v>
      </c>
      <c r="E54" s="184">
        <f t="shared" ca="1" si="6"/>
        <v>50</v>
      </c>
      <c r="F54" s="184">
        <f t="shared" si="2"/>
        <v>3000</v>
      </c>
      <c r="G54" s="184">
        <f t="shared" ca="1" si="3"/>
        <v>4500</v>
      </c>
      <c r="H54" s="184">
        <f t="shared" ca="1" si="4"/>
        <v>5250</v>
      </c>
      <c r="I54" s="192">
        <f t="shared" ca="1" si="5"/>
        <v>-750</v>
      </c>
    </row>
    <row r="55" spans="1:9" x14ac:dyDescent="0.25">
      <c r="A55" s="184">
        <v>40</v>
      </c>
      <c r="C55" s="184">
        <f t="shared" si="0"/>
        <v>90</v>
      </c>
      <c r="D55" s="184">
        <f t="shared" si="1"/>
        <v>45</v>
      </c>
      <c r="E55" s="184">
        <f t="shared" ca="1" si="6"/>
        <v>75</v>
      </c>
      <c r="F55" s="184">
        <f t="shared" si="2"/>
        <v>3000</v>
      </c>
      <c r="G55" s="184">
        <f t="shared" ca="1" si="3"/>
        <v>6750</v>
      </c>
      <c r="H55" s="184">
        <f t="shared" ca="1" si="4"/>
        <v>6375</v>
      </c>
      <c r="I55" s="192">
        <f t="shared" ca="1" si="5"/>
        <v>375</v>
      </c>
    </row>
    <row r="56" spans="1:9" x14ac:dyDescent="0.25">
      <c r="A56" s="184">
        <v>41</v>
      </c>
      <c r="C56" s="184">
        <f t="shared" si="0"/>
        <v>90</v>
      </c>
      <c r="D56" s="184">
        <f t="shared" si="1"/>
        <v>45</v>
      </c>
      <c r="E56" s="184">
        <f t="shared" ca="1" si="6"/>
        <v>50</v>
      </c>
      <c r="F56" s="184">
        <f t="shared" si="2"/>
        <v>3000</v>
      </c>
      <c r="G56" s="184">
        <f t="shared" ca="1" si="3"/>
        <v>4500</v>
      </c>
      <c r="H56" s="184">
        <f t="shared" ca="1" si="4"/>
        <v>5250</v>
      </c>
      <c r="I56" s="192">
        <f t="shared" ca="1" si="5"/>
        <v>-750</v>
      </c>
    </row>
    <row r="57" spans="1:9" x14ac:dyDescent="0.25">
      <c r="A57" s="184">
        <v>42</v>
      </c>
      <c r="C57" s="184">
        <f t="shared" si="0"/>
        <v>90</v>
      </c>
      <c r="D57" s="184">
        <f t="shared" si="1"/>
        <v>45</v>
      </c>
      <c r="E57" s="184">
        <f t="shared" ca="1" si="6"/>
        <v>75</v>
      </c>
      <c r="F57" s="184">
        <f t="shared" si="2"/>
        <v>3000</v>
      </c>
      <c r="G57" s="184">
        <f t="shared" ca="1" si="3"/>
        <v>6750</v>
      </c>
      <c r="H57" s="184">
        <f t="shared" ca="1" si="4"/>
        <v>6375</v>
      </c>
      <c r="I57" s="192">
        <f t="shared" ca="1" si="5"/>
        <v>375</v>
      </c>
    </row>
    <row r="58" spans="1:9" x14ac:dyDescent="0.25">
      <c r="A58" s="184">
        <v>43</v>
      </c>
      <c r="C58" s="184">
        <f t="shared" si="0"/>
        <v>90</v>
      </c>
      <c r="D58" s="184">
        <f t="shared" si="1"/>
        <v>45</v>
      </c>
      <c r="E58" s="184">
        <f t="shared" ca="1" si="6"/>
        <v>50</v>
      </c>
      <c r="F58" s="184">
        <f t="shared" si="2"/>
        <v>3000</v>
      </c>
      <c r="G58" s="184">
        <f t="shared" ca="1" si="3"/>
        <v>4500</v>
      </c>
      <c r="H58" s="184">
        <f t="shared" ca="1" si="4"/>
        <v>5250</v>
      </c>
      <c r="I58" s="192">
        <f t="shared" ca="1" si="5"/>
        <v>-750</v>
      </c>
    </row>
    <row r="59" spans="1:9" x14ac:dyDescent="0.25">
      <c r="A59" s="184">
        <v>44</v>
      </c>
      <c r="C59" s="184">
        <f t="shared" si="0"/>
        <v>90</v>
      </c>
      <c r="D59" s="184">
        <f t="shared" si="1"/>
        <v>45</v>
      </c>
      <c r="E59" s="184">
        <f t="shared" ca="1" si="6"/>
        <v>75</v>
      </c>
      <c r="F59" s="184">
        <f t="shared" si="2"/>
        <v>3000</v>
      </c>
      <c r="G59" s="184">
        <f t="shared" ca="1" si="3"/>
        <v>6750</v>
      </c>
      <c r="H59" s="184">
        <f t="shared" ca="1" si="4"/>
        <v>6375</v>
      </c>
      <c r="I59" s="192">
        <f t="shared" ca="1" si="5"/>
        <v>375</v>
      </c>
    </row>
    <row r="60" spans="1:9" x14ac:dyDescent="0.25">
      <c r="A60" s="184">
        <v>45</v>
      </c>
      <c r="C60" s="184">
        <f t="shared" si="0"/>
        <v>90</v>
      </c>
      <c r="D60" s="184">
        <f t="shared" si="1"/>
        <v>45</v>
      </c>
      <c r="E60" s="184">
        <f t="shared" ca="1" si="6"/>
        <v>100</v>
      </c>
      <c r="F60" s="184">
        <f t="shared" si="2"/>
        <v>3000</v>
      </c>
      <c r="G60" s="184">
        <f t="shared" ca="1" si="3"/>
        <v>9000</v>
      </c>
      <c r="H60" s="184">
        <f t="shared" ca="1" si="4"/>
        <v>7500</v>
      </c>
      <c r="I60" s="192">
        <f t="shared" ca="1" si="5"/>
        <v>1500</v>
      </c>
    </row>
    <row r="61" spans="1:9" x14ac:dyDescent="0.25">
      <c r="A61" s="184">
        <v>46</v>
      </c>
      <c r="C61" s="184">
        <f t="shared" si="0"/>
        <v>90</v>
      </c>
      <c r="D61" s="184">
        <f t="shared" si="1"/>
        <v>45</v>
      </c>
      <c r="E61" s="184">
        <f t="shared" ca="1" si="6"/>
        <v>100</v>
      </c>
      <c r="F61" s="184">
        <f t="shared" si="2"/>
        <v>3000</v>
      </c>
      <c r="G61" s="184">
        <f t="shared" ca="1" si="3"/>
        <v>9000</v>
      </c>
      <c r="H61" s="184">
        <f t="shared" ca="1" si="4"/>
        <v>7500</v>
      </c>
      <c r="I61" s="192">
        <f t="shared" ca="1" si="5"/>
        <v>1500</v>
      </c>
    </row>
    <row r="62" spans="1:9" x14ac:dyDescent="0.25">
      <c r="A62" s="184">
        <v>47</v>
      </c>
      <c r="C62" s="184">
        <f t="shared" si="0"/>
        <v>90</v>
      </c>
      <c r="D62" s="184">
        <f t="shared" si="1"/>
        <v>45</v>
      </c>
      <c r="E62" s="184">
        <f t="shared" ca="1" si="6"/>
        <v>75</v>
      </c>
      <c r="F62" s="184">
        <f t="shared" si="2"/>
        <v>3000</v>
      </c>
      <c r="G62" s="184">
        <f t="shared" ca="1" si="3"/>
        <v>6750</v>
      </c>
      <c r="H62" s="184">
        <f t="shared" ca="1" si="4"/>
        <v>6375</v>
      </c>
      <c r="I62" s="192">
        <f t="shared" ca="1" si="5"/>
        <v>375</v>
      </c>
    </row>
    <row r="63" spans="1:9" x14ac:dyDescent="0.25">
      <c r="A63" s="184">
        <v>48</v>
      </c>
      <c r="C63" s="184">
        <f t="shared" si="0"/>
        <v>90</v>
      </c>
      <c r="D63" s="184">
        <f t="shared" si="1"/>
        <v>45</v>
      </c>
      <c r="E63" s="184">
        <f t="shared" ca="1" si="6"/>
        <v>75</v>
      </c>
      <c r="F63" s="184">
        <f t="shared" si="2"/>
        <v>3000</v>
      </c>
      <c r="G63" s="184">
        <f t="shared" ca="1" si="3"/>
        <v>6750</v>
      </c>
      <c r="H63" s="184">
        <f t="shared" ca="1" si="4"/>
        <v>6375</v>
      </c>
      <c r="I63" s="192">
        <f t="shared" ca="1" si="5"/>
        <v>375</v>
      </c>
    </row>
    <row r="64" spans="1:9" x14ac:dyDescent="0.25">
      <c r="A64" s="184">
        <v>49</v>
      </c>
      <c r="C64" s="184">
        <f t="shared" si="0"/>
        <v>90</v>
      </c>
      <c r="D64" s="184">
        <f t="shared" si="1"/>
        <v>45</v>
      </c>
      <c r="E64" s="184">
        <f t="shared" ca="1" si="6"/>
        <v>75</v>
      </c>
      <c r="F64" s="184">
        <f t="shared" si="2"/>
        <v>3000</v>
      </c>
      <c r="G64" s="184">
        <f t="shared" ca="1" si="3"/>
        <v>6750</v>
      </c>
      <c r="H64" s="184">
        <f t="shared" ca="1" si="4"/>
        <v>6375</v>
      </c>
      <c r="I64" s="192">
        <f t="shared" ca="1" si="5"/>
        <v>375</v>
      </c>
    </row>
    <row r="65" spans="1:9" x14ac:dyDescent="0.25">
      <c r="A65" s="184">
        <v>50</v>
      </c>
      <c r="C65" s="184">
        <f t="shared" si="0"/>
        <v>90</v>
      </c>
      <c r="D65" s="184">
        <f t="shared" si="1"/>
        <v>45</v>
      </c>
      <c r="E65" s="184">
        <f t="shared" ca="1" si="6"/>
        <v>50</v>
      </c>
      <c r="F65" s="184">
        <f t="shared" si="2"/>
        <v>3000</v>
      </c>
      <c r="G65" s="184">
        <f t="shared" ca="1" si="3"/>
        <v>4500</v>
      </c>
      <c r="H65" s="184">
        <f t="shared" ca="1" si="4"/>
        <v>5250</v>
      </c>
      <c r="I65" s="192">
        <f t="shared" ca="1" si="5"/>
        <v>-750</v>
      </c>
    </row>
    <row r="66" spans="1:9" x14ac:dyDescent="0.25">
      <c r="A66" s="184">
        <v>51</v>
      </c>
      <c r="C66" s="184">
        <f t="shared" si="0"/>
        <v>90</v>
      </c>
      <c r="D66" s="184">
        <f t="shared" si="1"/>
        <v>45</v>
      </c>
      <c r="E66" s="184">
        <f t="shared" ca="1" si="6"/>
        <v>75</v>
      </c>
      <c r="F66" s="184">
        <f t="shared" si="2"/>
        <v>3000</v>
      </c>
      <c r="G66" s="184">
        <f t="shared" ca="1" si="3"/>
        <v>6750</v>
      </c>
      <c r="H66" s="184">
        <f t="shared" ca="1" si="4"/>
        <v>6375</v>
      </c>
      <c r="I66" s="192">
        <f t="shared" ca="1" si="5"/>
        <v>375</v>
      </c>
    </row>
    <row r="67" spans="1:9" x14ac:dyDescent="0.25">
      <c r="A67" s="184">
        <v>52</v>
      </c>
      <c r="C67" s="184">
        <f t="shared" si="0"/>
        <v>90</v>
      </c>
      <c r="D67" s="184">
        <f t="shared" si="1"/>
        <v>45</v>
      </c>
      <c r="E67" s="184">
        <f t="shared" ca="1" si="6"/>
        <v>50</v>
      </c>
      <c r="F67" s="184">
        <f t="shared" si="2"/>
        <v>3000</v>
      </c>
      <c r="G67" s="184">
        <f t="shared" ca="1" si="3"/>
        <v>4500</v>
      </c>
      <c r="H67" s="184">
        <f t="shared" ca="1" si="4"/>
        <v>5250</v>
      </c>
      <c r="I67" s="192">
        <f t="shared" ca="1" si="5"/>
        <v>-750</v>
      </c>
    </row>
    <row r="68" spans="1:9" x14ac:dyDescent="0.25">
      <c r="A68" s="184">
        <v>53</v>
      </c>
      <c r="C68" s="184">
        <f t="shared" si="0"/>
        <v>90</v>
      </c>
      <c r="D68" s="184">
        <f t="shared" si="1"/>
        <v>45</v>
      </c>
      <c r="E68" s="184">
        <f t="shared" ca="1" si="6"/>
        <v>75</v>
      </c>
      <c r="F68" s="184">
        <f t="shared" si="2"/>
        <v>3000</v>
      </c>
      <c r="G68" s="184">
        <f t="shared" ca="1" si="3"/>
        <v>6750</v>
      </c>
      <c r="H68" s="184">
        <f t="shared" ca="1" si="4"/>
        <v>6375</v>
      </c>
      <c r="I68" s="192">
        <f t="shared" ca="1" si="5"/>
        <v>375</v>
      </c>
    </row>
    <row r="69" spans="1:9" x14ac:dyDescent="0.25">
      <c r="A69" s="184">
        <v>54</v>
      </c>
      <c r="C69" s="184">
        <f t="shared" si="0"/>
        <v>90</v>
      </c>
      <c r="D69" s="184">
        <f t="shared" si="1"/>
        <v>45</v>
      </c>
      <c r="E69" s="184">
        <f t="shared" ca="1" si="6"/>
        <v>75</v>
      </c>
      <c r="F69" s="184">
        <f t="shared" si="2"/>
        <v>3000</v>
      </c>
      <c r="G69" s="184">
        <f t="shared" ca="1" si="3"/>
        <v>6750</v>
      </c>
      <c r="H69" s="184">
        <f t="shared" ca="1" si="4"/>
        <v>6375</v>
      </c>
      <c r="I69" s="192">
        <f t="shared" ca="1" si="5"/>
        <v>375</v>
      </c>
    </row>
    <row r="70" spans="1:9" x14ac:dyDescent="0.25">
      <c r="A70" s="184">
        <v>55</v>
      </c>
      <c r="C70" s="184">
        <f t="shared" si="0"/>
        <v>90</v>
      </c>
      <c r="D70" s="184">
        <f t="shared" si="1"/>
        <v>45</v>
      </c>
      <c r="E70" s="184">
        <f t="shared" ca="1" si="6"/>
        <v>50</v>
      </c>
      <c r="F70" s="184">
        <f t="shared" si="2"/>
        <v>3000</v>
      </c>
      <c r="G70" s="184">
        <f t="shared" ca="1" si="3"/>
        <v>4500</v>
      </c>
      <c r="H70" s="184">
        <f t="shared" ca="1" si="4"/>
        <v>5250</v>
      </c>
      <c r="I70" s="192">
        <f t="shared" ca="1" si="5"/>
        <v>-750</v>
      </c>
    </row>
    <row r="71" spans="1:9" x14ac:dyDescent="0.25">
      <c r="A71" s="184">
        <v>56</v>
      </c>
      <c r="C71" s="184">
        <f t="shared" si="0"/>
        <v>90</v>
      </c>
      <c r="D71" s="184">
        <f t="shared" si="1"/>
        <v>45</v>
      </c>
      <c r="E71" s="184">
        <f t="shared" ca="1" si="6"/>
        <v>75</v>
      </c>
      <c r="F71" s="184">
        <f t="shared" si="2"/>
        <v>3000</v>
      </c>
      <c r="G71" s="184">
        <f t="shared" ca="1" si="3"/>
        <v>6750</v>
      </c>
      <c r="H71" s="184">
        <f t="shared" ca="1" si="4"/>
        <v>6375</v>
      </c>
      <c r="I71" s="192">
        <f t="shared" ca="1" si="5"/>
        <v>375</v>
      </c>
    </row>
    <row r="72" spans="1:9" x14ac:dyDescent="0.25">
      <c r="A72" s="184">
        <v>57</v>
      </c>
      <c r="C72" s="184">
        <f t="shared" si="0"/>
        <v>90</v>
      </c>
      <c r="D72" s="184">
        <f t="shared" si="1"/>
        <v>45</v>
      </c>
      <c r="E72" s="184">
        <f t="shared" ca="1" si="6"/>
        <v>50</v>
      </c>
      <c r="F72" s="184">
        <f t="shared" si="2"/>
        <v>3000</v>
      </c>
      <c r="G72" s="184">
        <f t="shared" ca="1" si="3"/>
        <v>4500</v>
      </c>
      <c r="H72" s="184">
        <f t="shared" ca="1" si="4"/>
        <v>5250</v>
      </c>
      <c r="I72" s="192">
        <f t="shared" ca="1" si="5"/>
        <v>-750</v>
      </c>
    </row>
    <row r="73" spans="1:9" x14ac:dyDescent="0.25">
      <c r="A73" s="184">
        <v>58</v>
      </c>
      <c r="C73" s="184">
        <f t="shared" si="0"/>
        <v>90</v>
      </c>
      <c r="D73" s="184">
        <f t="shared" si="1"/>
        <v>45</v>
      </c>
      <c r="E73" s="184">
        <f t="shared" ca="1" si="6"/>
        <v>75</v>
      </c>
      <c r="F73" s="184">
        <f t="shared" si="2"/>
        <v>3000</v>
      </c>
      <c r="G73" s="184">
        <f t="shared" ca="1" si="3"/>
        <v>6750</v>
      </c>
      <c r="H73" s="184">
        <f t="shared" ca="1" si="4"/>
        <v>6375</v>
      </c>
      <c r="I73" s="192">
        <f t="shared" ca="1" si="5"/>
        <v>375</v>
      </c>
    </row>
    <row r="74" spans="1:9" x14ac:dyDescent="0.25">
      <c r="A74" s="184">
        <v>59</v>
      </c>
      <c r="C74" s="184">
        <f t="shared" si="0"/>
        <v>90</v>
      </c>
      <c r="D74" s="184">
        <f t="shared" si="1"/>
        <v>45</v>
      </c>
      <c r="E74" s="184">
        <f t="shared" ca="1" si="6"/>
        <v>50</v>
      </c>
      <c r="F74" s="184">
        <f t="shared" si="2"/>
        <v>3000</v>
      </c>
      <c r="G74" s="184">
        <f t="shared" ca="1" si="3"/>
        <v>4500</v>
      </c>
      <c r="H74" s="184">
        <f t="shared" ca="1" si="4"/>
        <v>5250</v>
      </c>
      <c r="I74" s="192">
        <f t="shared" ca="1" si="5"/>
        <v>-750</v>
      </c>
    </row>
    <row r="75" spans="1:9" x14ac:dyDescent="0.25">
      <c r="A75" s="184">
        <v>60</v>
      </c>
      <c r="C75" s="184">
        <f t="shared" si="0"/>
        <v>90</v>
      </c>
      <c r="D75" s="184">
        <f t="shared" si="1"/>
        <v>45</v>
      </c>
      <c r="E75" s="184">
        <f t="shared" ca="1" si="6"/>
        <v>100</v>
      </c>
      <c r="F75" s="184">
        <f t="shared" si="2"/>
        <v>3000</v>
      </c>
      <c r="G75" s="184">
        <f t="shared" ca="1" si="3"/>
        <v>9000</v>
      </c>
      <c r="H75" s="184">
        <f t="shared" ca="1" si="4"/>
        <v>7500</v>
      </c>
      <c r="I75" s="192">
        <f t="shared" ca="1" si="5"/>
        <v>1500</v>
      </c>
    </row>
    <row r="76" spans="1:9" x14ac:dyDescent="0.25">
      <c r="A76" s="184">
        <v>61</v>
      </c>
      <c r="C76" s="184">
        <f t="shared" si="0"/>
        <v>90</v>
      </c>
      <c r="D76" s="184">
        <f t="shared" si="1"/>
        <v>45</v>
      </c>
      <c r="E76" s="184">
        <f t="shared" ca="1" si="6"/>
        <v>75</v>
      </c>
      <c r="F76" s="184">
        <f t="shared" si="2"/>
        <v>3000</v>
      </c>
      <c r="G76" s="184">
        <f t="shared" ca="1" si="3"/>
        <v>6750</v>
      </c>
      <c r="H76" s="184">
        <f t="shared" ca="1" si="4"/>
        <v>6375</v>
      </c>
      <c r="I76" s="192">
        <f t="shared" ca="1" si="5"/>
        <v>375</v>
      </c>
    </row>
    <row r="77" spans="1:9" x14ac:dyDescent="0.25">
      <c r="A77" s="184">
        <v>62</v>
      </c>
      <c r="C77" s="184">
        <f t="shared" si="0"/>
        <v>90</v>
      </c>
      <c r="D77" s="184">
        <f t="shared" si="1"/>
        <v>45</v>
      </c>
      <c r="E77" s="184">
        <f t="shared" ca="1" si="6"/>
        <v>75</v>
      </c>
      <c r="F77" s="184">
        <f t="shared" si="2"/>
        <v>3000</v>
      </c>
      <c r="G77" s="184">
        <f t="shared" ca="1" si="3"/>
        <v>6750</v>
      </c>
      <c r="H77" s="184">
        <f t="shared" ca="1" si="4"/>
        <v>6375</v>
      </c>
      <c r="I77" s="192">
        <f t="shared" ca="1" si="5"/>
        <v>375</v>
      </c>
    </row>
    <row r="78" spans="1:9" x14ac:dyDescent="0.25">
      <c r="A78" s="184">
        <v>63</v>
      </c>
      <c r="C78" s="184">
        <f t="shared" si="0"/>
        <v>90</v>
      </c>
      <c r="D78" s="184">
        <f t="shared" si="1"/>
        <v>45</v>
      </c>
      <c r="E78" s="184">
        <f t="shared" ca="1" si="6"/>
        <v>75</v>
      </c>
      <c r="F78" s="184">
        <f t="shared" si="2"/>
        <v>3000</v>
      </c>
      <c r="G78" s="184">
        <f t="shared" ca="1" si="3"/>
        <v>6750</v>
      </c>
      <c r="H78" s="184">
        <f t="shared" ca="1" si="4"/>
        <v>6375</v>
      </c>
      <c r="I78" s="192">
        <f t="shared" ca="1" si="5"/>
        <v>375</v>
      </c>
    </row>
    <row r="79" spans="1:9" x14ac:dyDescent="0.25">
      <c r="A79" s="184">
        <v>64</v>
      </c>
      <c r="C79" s="184">
        <f t="shared" si="0"/>
        <v>90</v>
      </c>
      <c r="D79" s="184">
        <f t="shared" si="1"/>
        <v>45</v>
      </c>
      <c r="E79" s="184">
        <f t="shared" ca="1" si="6"/>
        <v>75</v>
      </c>
      <c r="F79" s="184">
        <f t="shared" si="2"/>
        <v>3000</v>
      </c>
      <c r="G79" s="184">
        <f t="shared" ca="1" si="3"/>
        <v>6750</v>
      </c>
      <c r="H79" s="184">
        <f t="shared" ca="1" si="4"/>
        <v>6375</v>
      </c>
      <c r="I79" s="192">
        <f t="shared" ca="1" si="5"/>
        <v>375</v>
      </c>
    </row>
    <row r="80" spans="1:9" x14ac:dyDescent="0.25">
      <c r="A80" s="184">
        <v>65</v>
      </c>
      <c r="C80" s="184">
        <f t="shared" ref="C80:C143" si="7">$B$3</f>
        <v>90</v>
      </c>
      <c r="D80" s="184">
        <f t="shared" ref="D80:D143" si="8">$B$4</f>
        <v>45</v>
      </c>
      <c r="E80" s="184">
        <f t="shared" ca="1" si="6"/>
        <v>75</v>
      </c>
      <c r="F80" s="184">
        <f t="shared" ref="F80:F143" si="9">$B$6</f>
        <v>3000</v>
      </c>
      <c r="G80" s="184">
        <f t="shared" ref="G80:G143" ca="1" si="10">C80*E80</f>
        <v>6750</v>
      </c>
      <c r="H80" s="184">
        <f t="shared" ref="H80:H143" ca="1" si="11">F80+D80*E80</f>
        <v>6375</v>
      </c>
      <c r="I80" s="192">
        <f t="shared" ref="I80:I143" ca="1" si="12">G80-H80</f>
        <v>375</v>
      </c>
    </row>
    <row r="81" spans="1:9" x14ac:dyDescent="0.25">
      <c r="A81" s="184">
        <v>66</v>
      </c>
      <c r="C81" s="184">
        <f t="shared" si="7"/>
        <v>90</v>
      </c>
      <c r="D81" s="184">
        <f t="shared" si="8"/>
        <v>45</v>
      </c>
      <c r="E81" s="184">
        <f t="shared" ref="E81:E144" ca="1" si="13">VLOOKUP(RAND(),$E$3:$G$5,3)</f>
        <v>100</v>
      </c>
      <c r="F81" s="184">
        <f t="shared" si="9"/>
        <v>3000</v>
      </c>
      <c r="G81" s="184">
        <f t="shared" ca="1" si="10"/>
        <v>9000</v>
      </c>
      <c r="H81" s="184">
        <f t="shared" ca="1" si="11"/>
        <v>7500</v>
      </c>
      <c r="I81" s="192">
        <f t="shared" ca="1" si="12"/>
        <v>1500</v>
      </c>
    </row>
    <row r="82" spans="1:9" x14ac:dyDescent="0.25">
      <c r="A82" s="184">
        <v>67</v>
      </c>
      <c r="C82" s="184">
        <f t="shared" si="7"/>
        <v>90</v>
      </c>
      <c r="D82" s="184">
        <f t="shared" si="8"/>
        <v>45</v>
      </c>
      <c r="E82" s="184">
        <f t="shared" ca="1" si="13"/>
        <v>100</v>
      </c>
      <c r="F82" s="184">
        <f t="shared" si="9"/>
        <v>3000</v>
      </c>
      <c r="G82" s="184">
        <f t="shared" ca="1" si="10"/>
        <v>9000</v>
      </c>
      <c r="H82" s="184">
        <f t="shared" ca="1" si="11"/>
        <v>7500</v>
      </c>
      <c r="I82" s="192">
        <f t="shared" ca="1" si="12"/>
        <v>1500</v>
      </c>
    </row>
    <row r="83" spans="1:9" x14ac:dyDescent="0.25">
      <c r="A83" s="184">
        <v>68</v>
      </c>
      <c r="C83" s="184">
        <f t="shared" si="7"/>
        <v>90</v>
      </c>
      <c r="D83" s="184">
        <f t="shared" si="8"/>
        <v>45</v>
      </c>
      <c r="E83" s="184">
        <f t="shared" ca="1" si="13"/>
        <v>100</v>
      </c>
      <c r="F83" s="184">
        <f t="shared" si="9"/>
        <v>3000</v>
      </c>
      <c r="G83" s="184">
        <f t="shared" ca="1" si="10"/>
        <v>9000</v>
      </c>
      <c r="H83" s="184">
        <f t="shared" ca="1" si="11"/>
        <v>7500</v>
      </c>
      <c r="I83" s="192">
        <f t="shared" ca="1" si="12"/>
        <v>1500</v>
      </c>
    </row>
    <row r="84" spans="1:9" x14ac:dyDescent="0.25">
      <c r="A84" s="184">
        <v>69</v>
      </c>
      <c r="C84" s="184">
        <f t="shared" si="7"/>
        <v>90</v>
      </c>
      <c r="D84" s="184">
        <f t="shared" si="8"/>
        <v>45</v>
      </c>
      <c r="E84" s="184">
        <f t="shared" ca="1" si="13"/>
        <v>75</v>
      </c>
      <c r="F84" s="184">
        <f t="shared" si="9"/>
        <v>3000</v>
      </c>
      <c r="G84" s="184">
        <f t="shared" ca="1" si="10"/>
        <v>6750</v>
      </c>
      <c r="H84" s="184">
        <f t="shared" ca="1" si="11"/>
        <v>6375</v>
      </c>
      <c r="I84" s="192">
        <f t="shared" ca="1" si="12"/>
        <v>375</v>
      </c>
    </row>
    <row r="85" spans="1:9" x14ac:dyDescent="0.25">
      <c r="A85" s="184">
        <v>70</v>
      </c>
      <c r="C85" s="184">
        <f t="shared" si="7"/>
        <v>90</v>
      </c>
      <c r="D85" s="184">
        <f t="shared" si="8"/>
        <v>45</v>
      </c>
      <c r="E85" s="184">
        <f t="shared" ca="1" si="13"/>
        <v>75</v>
      </c>
      <c r="F85" s="184">
        <f t="shared" si="9"/>
        <v>3000</v>
      </c>
      <c r="G85" s="184">
        <f t="shared" ca="1" si="10"/>
        <v>6750</v>
      </c>
      <c r="H85" s="184">
        <f t="shared" ca="1" si="11"/>
        <v>6375</v>
      </c>
      <c r="I85" s="192">
        <f t="shared" ca="1" si="12"/>
        <v>375</v>
      </c>
    </row>
    <row r="86" spans="1:9" x14ac:dyDescent="0.25">
      <c r="A86" s="184">
        <v>71</v>
      </c>
      <c r="C86" s="184">
        <f t="shared" si="7"/>
        <v>90</v>
      </c>
      <c r="D86" s="184">
        <f t="shared" si="8"/>
        <v>45</v>
      </c>
      <c r="E86" s="184">
        <f t="shared" ca="1" si="13"/>
        <v>75</v>
      </c>
      <c r="F86" s="184">
        <f t="shared" si="9"/>
        <v>3000</v>
      </c>
      <c r="G86" s="184">
        <f t="shared" ca="1" si="10"/>
        <v>6750</v>
      </c>
      <c r="H86" s="184">
        <f t="shared" ca="1" si="11"/>
        <v>6375</v>
      </c>
      <c r="I86" s="192">
        <f t="shared" ca="1" si="12"/>
        <v>375</v>
      </c>
    </row>
    <row r="87" spans="1:9" x14ac:dyDescent="0.25">
      <c r="A87" s="184">
        <v>72</v>
      </c>
      <c r="C87" s="184">
        <f t="shared" si="7"/>
        <v>90</v>
      </c>
      <c r="D87" s="184">
        <f t="shared" si="8"/>
        <v>45</v>
      </c>
      <c r="E87" s="184">
        <f t="shared" ca="1" si="13"/>
        <v>75</v>
      </c>
      <c r="F87" s="184">
        <f t="shared" si="9"/>
        <v>3000</v>
      </c>
      <c r="G87" s="184">
        <f t="shared" ca="1" si="10"/>
        <v>6750</v>
      </c>
      <c r="H87" s="184">
        <f t="shared" ca="1" si="11"/>
        <v>6375</v>
      </c>
      <c r="I87" s="192">
        <f t="shared" ca="1" si="12"/>
        <v>375</v>
      </c>
    </row>
    <row r="88" spans="1:9" x14ac:dyDescent="0.25">
      <c r="A88" s="184">
        <v>73</v>
      </c>
      <c r="C88" s="184">
        <f t="shared" si="7"/>
        <v>90</v>
      </c>
      <c r="D88" s="184">
        <f t="shared" si="8"/>
        <v>45</v>
      </c>
      <c r="E88" s="184">
        <f t="shared" ca="1" si="13"/>
        <v>50</v>
      </c>
      <c r="F88" s="184">
        <f t="shared" si="9"/>
        <v>3000</v>
      </c>
      <c r="G88" s="184">
        <f t="shared" ca="1" si="10"/>
        <v>4500</v>
      </c>
      <c r="H88" s="184">
        <f t="shared" ca="1" si="11"/>
        <v>5250</v>
      </c>
      <c r="I88" s="192">
        <f t="shared" ca="1" si="12"/>
        <v>-750</v>
      </c>
    </row>
    <row r="89" spans="1:9" x14ac:dyDescent="0.25">
      <c r="A89" s="184">
        <v>74</v>
      </c>
      <c r="C89" s="184">
        <f t="shared" si="7"/>
        <v>90</v>
      </c>
      <c r="D89" s="184">
        <f t="shared" si="8"/>
        <v>45</v>
      </c>
      <c r="E89" s="184">
        <f t="shared" ca="1" si="13"/>
        <v>75</v>
      </c>
      <c r="F89" s="184">
        <f t="shared" si="9"/>
        <v>3000</v>
      </c>
      <c r="G89" s="184">
        <f t="shared" ca="1" si="10"/>
        <v>6750</v>
      </c>
      <c r="H89" s="184">
        <f t="shared" ca="1" si="11"/>
        <v>6375</v>
      </c>
      <c r="I89" s="192">
        <f t="shared" ca="1" si="12"/>
        <v>375</v>
      </c>
    </row>
    <row r="90" spans="1:9" x14ac:dyDescent="0.25">
      <c r="A90" s="184">
        <v>75</v>
      </c>
      <c r="C90" s="184">
        <f t="shared" si="7"/>
        <v>90</v>
      </c>
      <c r="D90" s="184">
        <f t="shared" si="8"/>
        <v>45</v>
      </c>
      <c r="E90" s="184">
        <f t="shared" ca="1" si="13"/>
        <v>75</v>
      </c>
      <c r="F90" s="184">
        <f t="shared" si="9"/>
        <v>3000</v>
      </c>
      <c r="G90" s="184">
        <f t="shared" ca="1" si="10"/>
        <v>6750</v>
      </c>
      <c r="H90" s="184">
        <f t="shared" ca="1" si="11"/>
        <v>6375</v>
      </c>
      <c r="I90" s="192">
        <f t="shared" ca="1" si="12"/>
        <v>375</v>
      </c>
    </row>
    <row r="91" spans="1:9" x14ac:dyDescent="0.25">
      <c r="A91" s="184">
        <v>76</v>
      </c>
      <c r="C91" s="184">
        <f t="shared" si="7"/>
        <v>90</v>
      </c>
      <c r="D91" s="184">
        <f t="shared" si="8"/>
        <v>45</v>
      </c>
      <c r="E91" s="184">
        <f t="shared" ca="1" si="13"/>
        <v>75</v>
      </c>
      <c r="F91" s="184">
        <f t="shared" si="9"/>
        <v>3000</v>
      </c>
      <c r="G91" s="184">
        <f t="shared" ca="1" si="10"/>
        <v>6750</v>
      </c>
      <c r="H91" s="184">
        <f t="shared" ca="1" si="11"/>
        <v>6375</v>
      </c>
      <c r="I91" s="192">
        <f t="shared" ca="1" si="12"/>
        <v>375</v>
      </c>
    </row>
    <row r="92" spans="1:9" x14ac:dyDescent="0.25">
      <c r="A92" s="184">
        <v>77</v>
      </c>
      <c r="C92" s="184">
        <f t="shared" si="7"/>
        <v>90</v>
      </c>
      <c r="D92" s="184">
        <f t="shared" si="8"/>
        <v>45</v>
      </c>
      <c r="E92" s="184">
        <f t="shared" ca="1" si="13"/>
        <v>100</v>
      </c>
      <c r="F92" s="184">
        <f t="shared" si="9"/>
        <v>3000</v>
      </c>
      <c r="G92" s="184">
        <f t="shared" ca="1" si="10"/>
        <v>9000</v>
      </c>
      <c r="H92" s="184">
        <f t="shared" ca="1" si="11"/>
        <v>7500</v>
      </c>
      <c r="I92" s="192">
        <f t="shared" ca="1" si="12"/>
        <v>1500</v>
      </c>
    </row>
    <row r="93" spans="1:9" x14ac:dyDescent="0.25">
      <c r="A93" s="184">
        <v>78</v>
      </c>
      <c r="C93" s="184">
        <f t="shared" si="7"/>
        <v>90</v>
      </c>
      <c r="D93" s="184">
        <f t="shared" si="8"/>
        <v>45</v>
      </c>
      <c r="E93" s="184">
        <f t="shared" ca="1" si="13"/>
        <v>75</v>
      </c>
      <c r="F93" s="184">
        <f t="shared" si="9"/>
        <v>3000</v>
      </c>
      <c r="G93" s="184">
        <f t="shared" ca="1" si="10"/>
        <v>6750</v>
      </c>
      <c r="H93" s="184">
        <f t="shared" ca="1" si="11"/>
        <v>6375</v>
      </c>
      <c r="I93" s="192">
        <f t="shared" ca="1" si="12"/>
        <v>375</v>
      </c>
    </row>
    <row r="94" spans="1:9" x14ac:dyDescent="0.25">
      <c r="A94" s="184">
        <v>79</v>
      </c>
      <c r="C94" s="184">
        <f t="shared" si="7"/>
        <v>90</v>
      </c>
      <c r="D94" s="184">
        <f t="shared" si="8"/>
        <v>45</v>
      </c>
      <c r="E94" s="184">
        <f t="shared" ca="1" si="13"/>
        <v>50</v>
      </c>
      <c r="F94" s="184">
        <f t="shared" si="9"/>
        <v>3000</v>
      </c>
      <c r="G94" s="184">
        <f t="shared" ca="1" si="10"/>
        <v>4500</v>
      </c>
      <c r="H94" s="184">
        <f t="shared" ca="1" si="11"/>
        <v>5250</v>
      </c>
      <c r="I94" s="192">
        <f t="shared" ca="1" si="12"/>
        <v>-750</v>
      </c>
    </row>
    <row r="95" spans="1:9" x14ac:dyDescent="0.25">
      <c r="A95" s="184">
        <v>80</v>
      </c>
      <c r="C95" s="184">
        <f t="shared" si="7"/>
        <v>90</v>
      </c>
      <c r="D95" s="184">
        <f t="shared" si="8"/>
        <v>45</v>
      </c>
      <c r="E95" s="184">
        <f t="shared" ca="1" si="13"/>
        <v>50</v>
      </c>
      <c r="F95" s="184">
        <f t="shared" si="9"/>
        <v>3000</v>
      </c>
      <c r="G95" s="184">
        <f t="shared" ca="1" si="10"/>
        <v>4500</v>
      </c>
      <c r="H95" s="184">
        <f t="shared" ca="1" si="11"/>
        <v>5250</v>
      </c>
      <c r="I95" s="192">
        <f t="shared" ca="1" si="12"/>
        <v>-750</v>
      </c>
    </row>
    <row r="96" spans="1:9" x14ac:dyDescent="0.25">
      <c r="A96" s="184">
        <v>81</v>
      </c>
      <c r="C96" s="184">
        <f t="shared" si="7"/>
        <v>90</v>
      </c>
      <c r="D96" s="184">
        <f t="shared" si="8"/>
        <v>45</v>
      </c>
      <c r="E96" s="184">
        <f t="shared" ca="1" si="13"/>
        <v>75</v>
      </c>
      <c r="F96" s="184">
        <f t="shared" si="9"/>
        <v>3000</v>
      </c>
      <c r="G96" s="184">
        <f t="shared" ca="1" si="10"/>
        <v>6750</v>
      </c>
      <c r="H96" s="184">
        <f t="shared" ca="1" si="11"/>
        <v>6375</v>
      </c>
      <c r="I96" s="192">
        <f t="shared" ca="1" si="12"/>
        <v>375</v>
      </c>
    </row>
    <row r="97" spans="1:9" x14ac:dyDescent="0.25">
      <c r="A97" s="184">
        <v>82</v>
      </c>
      <c r="C97" s="184">
        <f t="shared" si="7"/>
        <v>90</v>
      </c>
      <c r="D97" s="184">
        <f t="shared" si="8"/>
        <v>45</v>
      </c>
      <c r="E97" s="184">
        <f t="shared" ca="1" si="13"/>
        <v>50</v>
      </c>
      <c r="F97" s="184">
        <f t="shared" si="9"/>
        <v>3000</v>
      </c>
      <c r="G97" s="184">
        <f t="shared" ca="1" si="10"/>
        <v>4500</v>
      </c>
      <c r="H97" s="184">
        <f t="shared" ca="1" si="11"/>
        <v>5250</v>
      </c>
      <c r="I97" s="192">
        <f t="shared" ca="1" si="12"/>
        <v>-750</v>
      </c>
    </row>
    <row r="98" spans="1:9" x14ac:dyDescent="0.25">
      <c r="A98" s="184">
        <v>83</v>
      </c>
      <c r="C98" s="184">
        <f t="shared" si="7"/>
        <v>90</v>
      </c>
      <c r="D98" s="184">
        <f t="shared" si="8"/>
        <v>45</v>
      </c>
      <c r="E98" s="184">
        <f t="shared" ca="1" si="13"/>
        <v>75</v>
      </c>
      <c r="F98" s="184">
        <f t="shared" si="9"/>
        <v>3000</v>
      </c>
      <c r="G98" s="184">
        <f t="shared" ca="1" si="10"/>
        <v>6750</v>
      </c>
      <c r="H98" s="184">
        <f t="shared" ca="1" si="11"/>
        <v>6375</v>
      </c>
      <c r="I98" s="192">
        <f t="shared" ca="1" si="12"/>
        <v>375</v>
      </c>
    </row>
    <row r="99" spans="1:9" x14ac:dyDescent="0.25">
      <c r="A99" s="184">
        <v>84</v>
      </c>
      <c r="C99" s="184">
        <f t="shared" si="7"/>
        <v>90</v>
      </c>
      <c r="D99" s="184">
        <f t="shared" si="8"/>
        <v>45</v>
      </c>
      <c r="E99" s="184">
        <f t="shared" ca="1" si="13"/>
        <v>75</v>
      </c>
      <c r="F99" s="184">
        <f t="shared" si="9"/>
        <v>3000</v>
      </c>
      <c r="G99" s="184">
        <f t="shared" ca="1" si="10"/>
        <v>6750</v>
      </c>
      <c r="H99" s="184">
        <f t="shared" ca="1" si="11"/>
        <v>6375</v>
      </c>
      <c r="I99" s="192">
        <f t="shared" ca="1" si="12"/>
        <v>375</v>
      </c>
    </row>
    <row r="100" spans="1:9" x14ac:dyDescent="0.25">
      <c r="A100" s="184">
        <v>85</v>
      </c>
      <c r="C100" s="184">
        <f t="shared" si="7"/>
        <v>90</v>
      </c>
      <c r="D100" s="184">
        <f t="shared" si="8"/>
        <v>45</v>
      </c>
      <c r="E100" s="184">
        <f t="shared" ca="1" si="13"/>
        <v>75</v>
      </c>
      <c r="F100" s="184">
        <f t="shared" si="9"/>
        <v>3000</v>
      </c>
      <c r="G100" s="184">
        <f t="shared" ca="1" si="10"/>
        <v>6750</v>
      </c>
      <c r="H100" s="184">
        <f t="shared" ca="1" si="11"/>
        <v>6375</v>
      </c>
      <c r="I100" s="192">
        <f t="shared" ca="1" si="12"/>
        <v>375</v>
      </c>
    </row>
    <row r="101" spans="1:9" x14ac:dyDescent="0.25">
      <c r="A101" s="184">
        <v>86</v>
      </c>
      <c r="C101" s="184">
        <f t="shared" si="7"/>
        <v>90</v>
      </c>
      <c r="D101" s="184">
        <f t="shared" si="8"/>
        <v>45</v>
      </c>
      <c r="E101" s="184">
        <f t="shared" ca="1" si="13"/>
        <v>75</v>
      </c>
      <c r="F101" s="184">
        <f t="shared" si="9"/>
        <v>3000</v>
      </c>
      <c r="G101" s="184">
        <f t="shared" ca="1" si="10"/>
        <v>6750</v>
      </c>
      <c r="H101" s="184">
        <f t="shared" ca="1" si="11"/>
        <v>6375</v>
      </c>
      <c r="I101" s="192">
        <f t="shared" ca="1" si="12"/>
        <v>375</v>
      </c>
    </row>
    <row r="102" spans="1:9" x14ac:dyDescent="0.25">
      <c r="A102" s="184">
        <v>87</v>
      </c>
      <c r="C102" s="184">
        <f t="shared" si="7"/>
        <v>90</v>
      </c>
      <c r="D102" s="184">
        <f t="shared" si="8"/>
        <v>45</v>
      </c>
      <c r="E102" s="184">
        <f t="shared" ca="1" si="13"/>
        <v>75</v>
      </c>
      <c r="F102" s="184">
        <f t="shared" si="9"/>
        <v>3000</v>
      </c>
      <c r="G102" s="184">
        <f t="shared" ca="1" si="10"/>
        <v>6750</v>
      </c>
      <c r="H102" s="184">
        <f t="shared" ca="1" si="11"/>
        <v>6375</v>
      </c>
      <c r="I102" s="192">
        <f t="shared" ca="1" si="12"/>
        <v>375</v>
      </c>
    </row>
    <row r="103" spans="1:9" x14ac:dyDescent="0.25">
      <c r="A103" s="184">
        <v>88</v>
      </c>
      <c r="C103" s="184">
        <f t="shared" si="7"/>
        <v>90</v>
      </c>
      <c r="D103" s="184">
        <f t="shared" si="8"/>
        <v>45</v>
      </c>
      <c r="E103" s="184">
        <f t="shared" ca="1" si="13"/>
        <v>100</v>
      </c>
      <c r="F103" s="184">
        <f t="shared" si="9"/>
        <v>3000</v>
      </c>
      <c r="G103" s="184">
        <f t="shared" ca="1" si="10"/>
        <v>9000</v>
      </c>
      <c r="H103" s="184">
        <f t="shared" ca="1" si="11"/>
        <v>7500</v>
      </c>
      <c r="I103" s="192">
        <f t="shared" ca="1" si="12"/>
        <v>1500</v>
      </c>
    </row>
    <row r="104" spans="1:9" x14ac:dyDescent="0.25">
      <c r="A104" s="184">
        <v>89</v>
      </c>
      <c r="C104" s="184">
        <f t="shared" si="7"/>
        <v>90</v>
      </c>
      <c r="D104" s="184">
        <f t="shared" si="8"/>
        <v>45</v>
      </c>
      <c r="E104" s="184">
        <f t="shared" ca="1" si="13"/>
        <v>50</v>
      </c>
      <c r="F104" s="184">
        <f t="shared" si="9"/>
        <v>3000</v>
      </c>
      <c r="G104" s="184">
        <f t="shared" ca="1" si="10"/>
        <v>4500</v>
      </c>
      <c r="H104" s="184">
        <f t="shared" ca="1" si="11"/>
        <v>5250</v>
      </c>
      <c r="I104" s="192">
        <f t="shared" ca="1" si="12"/>
        <v>-750</v>
      </c>
    </row>
    <row r="105" spans="1:9" x14ac:dyDescent="0.25">
      <c r="A105" s="184">
        <v>90</v>
      </c>
      <c r="C105" s="184">
        <f t="shared" si="7"/>
        <v>90</v>
      </c>
      <c r="D105" s="184">
        <f t="shared" si="8"/>
        <v>45</v>
      </c>
      <c r="E105" s="184">
        <f t="shared" ca="1" si="13"/>
        <v>50</v>
      </c>
      <c r="F105" s="184">
        <f t="shared" si="9"/>
        <v>3000</v>
      </c>
      <c r="G105" s="184">
        <f t="shared" ca="1" si="10"/>
        <v>4500</v>
      </c>
      <c r="H105" s="184">
        <f t="shared" ca="1" si="11"/>
        <v>5250</v>
      </c>
      <c r="I105" s="192">
        <f t="shared" ca="1" si="12"/>
        <v>-750</v>
      </c>
    </row>
    <row r="106" spans="1:9" x14ac:dyDescent="0.25">
      <c r="A106" s="184">
        <v>91</v>
      </c>
      <c r="C106" s="184">
        <f t="shared" si="7"/>
        <v>90</v>
      </c>
      <c r="D106" s="184">
        <f t="shared" si="8"/>
        <v>45</v>
      </c>
      <c r="E106" s="184">
        <f t="shared" ca="1" si="13"/>
        <v>75</v>
      </c>
      <c r="F106" s="184">
        <f t="shared" si="9"/>
        <v>3000</v>
      </c>
      <c r="G106" s="184">
        <f t="shared" ca="1" si="10"/>
        <v>6750</v>
      </c>
      <c r="H106" s="184">
        <f t="shared" ca="1" si="11"/>
        <v>6375</v>
      </c>
      <c r="I106" s="192">
        <f t="shared" ca="1" si="12"/>
        <v>375</v>
      </c>
    </row>
    <row r="107" spans="1:9" x14ac:dyDescent="0.25">
      <c r="A107" s="184">
        <v>92</v>
      </c>
      <c r="C107" s="184">
        <f t="shared" si="7"/>
        <v>90</v>
      </c>
      <c r="D107" s="184">
        <f t="shared" si="8"/>
        <v>45</v>
      </c>
      <c r="E107" s="184">
        <f t="shared" ca="1" si="13"/>
        <v>75</v>
      </c>
      <c r="F107" s="184">
        <f t="shared" si="9"/>
        <v>3000</v>
      </c>
      <c r="G107" s="184">
        <f t="shared" ca="1" si="10"/>
        <v>6750</v>
      </c>
      <c r="H107" s="184">
        <f t="shared" ca="1" si="11"/>
        <v>6375</v>
      </c>
      <c r="I107" s="192">
        <f t="shared" ca="1" si="12"/>
        <v>375</v>
      </c>
    </row>
    <row r="108" spans="1:9" x14ac:dyDescent="0.25">
      <c r="A108" s="184">
        <v>93</v>
      </c>
      <c r="C108" s="184">
        <f t="shared" si="7"/>
        <v>90</v>
      </c>
      <c r="D108" s="184">
        <f t="shared" si="8"/>
        <v>45</v>
      </c>
      <c r="E108" s="184">
        <f t="shared" ca="1" si="13"/>
        <v>75</v>
      </c>
      <c r="F108" s="184">
        <f t="shared" si="9"/>
        <v>3000</v>
      </c>
      <c r="G108" s="184">
        <f t="shared" ca="1" si="10"/>
        <v>6750</v>
      </c>
      <c r="H108" s="184">
        <f t="shared" ca="1" si="11"/>
        <v>6375</v>
      </c>
      <c r="I108" s="192">
        <f t="shared" ca="1" si="12"/>
        <v>375</v>
      </c>
    </row>
    <row r="109" spans="1:9" x14ac:dyDescent="0.25">
      <c r="A109" s="184">
        <v>94</v>
      </c>
      <c r="C109" s="184">
        <f t="shared" si="7"/>
        <v>90</v>
      </c>
      <c r="D109" s="184">
        <f t="shared" si="8"/>
        <v>45</v>
      </c>
      <c r="E109" s="184">
        <f t="shared" ca="1" si="13"/>
        <v>100</v>
      </c>
      <c r="F109" s="184">
        <f t="shared" si="9"/>
        <v>3000</v>
      </c>
      <c r="G109" s="184">
        <f t="shared" ca="1" si="10"/>
        <v>9000</v>
      </c>
      <c r="H109" s="184">
        <f t="shared" ca="1" si="11"/>
        <v>7500</v>
      </c>
      <c r="I109" s="192">
        <f t="shared" ca="1" si="12"/>
        <v>1500</v>
      </c>
    </row>
    <row r="110" spans="1:9" x14ac:dyDescent="0.25">
      <c r="A110" s="184">
        <v>95</v>
      </c>
      <c r="C110" s="184">
        <f t="shared" si="7"/>
        <v>90</v>
      </c>
      <c r="D110" s="184">
        <f t="shared" si="8"/>
        <v>45</v>
      </c>
      <c r="E110" s="184">
        <f t="shared" ca="1" si="13"/>
        <v>75</v>
      </c>
      <c r="F110" s="184">
        <f t="shared" si="9"/>
        <v>3000</v>
      </c>
      <c r="G110" s="184">
        <f t="shared" ca="1" si="10"/>
        <v>6750</v>
      </c>
      <c r="H110" s="184">
        <f t="shared" ca="1" si="11"/>
        <v>6375</v>
      </c>
      <c r="I110" s="192">
        <f t="shared" ca="1" si="12"/>
        <v>375</v>
      </c>
    </row>
    <row r="111" spans="1:9" x14ac:dyDescent="0.25">
      <c r="A111" s="184">
        <v>96</v>
      </c>
      <c r="C111" s="184">
        <f t="shared" si="7"/>
        <v>90</v>
      </c>
      <c r="D111" s="184">
        <f t="shared" si="8"/>
        <v>45</v>
      </c>
      <c r="E111" s="184">
        <f t="shared" ca="1" si="13"/>
        <v>50</v>
      </c>
      <c r="F111" s="184">
        <f t="shared" si="9"/>
        <v>3000</v>
      </c>
      <c r="G111" s="184">
        <f t="shared" ca="1" si="10"/>
        <v>4500</v>
      </c>
      <c r="H111" s="184">
        <f t="shared" ca="1" si="11"/>
        <v>5250</v>
      </c>
      <c r="I111" s="192">
        <f t="shared" ca="1" si="12"/>
        <v>-750</v>
      </c>
    </row>
    <row r="112" spans="1:9" x14ac:dyDescent="0.25">
      <c r="A112" s="184">
        <v>97</v>
      </c>
      <c r="C112" s="184">
        <f t="shared" si="7"/>
        <v>90</v>
      </c>
      <c r="D112" s="184">
        <f t="shared" si="8"/>
        <v>45</v>
      </c>
      <c r="E112" s="184">
        <f t="shared" ca="1" si="13"/>
        <v>75</v>
      </c>
      <c r="F112" s="184">
        <f t="shared" si="9"/>
        <v>3000</v>
      </c>
      <c r="G112" s="184">
        <f t="shared" ca="1" si="10"/>
        <v>6750</v>
      </c>
      <c r="H112" s="184">
        <f t="shared" ca="1" si="11"/>
        <v>6375</v>
      </c>
      <c r="I112" s="192">
        <f t="shared" ca="1" si="12"/>
        <v>375</v>
      </c>
    </row>
    <row r="113" spans="1:9" x14ac:dyDescent="0.25">
      <c r="A113" s="184">
        <v>98</v>
      </c>
      <c r="C113" s="184">
        <f t="shared" si="7"/>
        <v>90</v>
      </c>
      <c r="D113" s="184">
        <f t="shared" si="8"/>
        <v>45</v>
      </c>
      <c r="E113" s="184">
        <f t="shared" ca="1" si="13"/>
        <v>75</v>
      </c>
      <c r="F113" s="184">
        <f t="shared" si="9"/>
        <v>3000</v>
      </c>
      <c r="G113" s="184">
        <f t="shared" ca="1" si="10"/>
        <v>6750</v>
      </c>
      <c r="H113" s="184">
        <f t="shared" ca="1" si="11"/>
        <v>6375</v>
      </c>
      <c r="I113" s="192">
        <f t="shared" ca="1" si="12"/>
        <v>375</v>
      </c>
    </row>
    <row r="114" spans="1:9" x14ac:dyDescent="0.25">
      <c r="A114" s="184">
        <v>99</v>
      </c>
      <c r="C114" s="184">
        <f t="shared" si="7"/>
        <v>90</v>
      </c>
      <c r="D114" s="184">
        <f t="shared" si="8"/>
        <v>45</v>
      </c>
      <c r="E114" s="184">
        <f t="shared" ca="1" si="13"/>
        <v>100</v>
      </c>
      <c r="F114" s="184">
        <f t="shared" si="9"/>
        <v>3000</v>
      </c>
      <c r="G114" s="184">
        <f t="shared" ca="1" si="10"/>
        <v>9000</v>
      </c>
      <c r="H114" s="184">
        <f t="shared" ca="1" si="11"/>
        <v>7500</v>
      </c>
      <c r="I114" s="192">
        <f t="shared" ca="1" si="12"/>
        <v>1500</v>
      </c>
    </row>
    <row r="115" spans="1:9" x14ac:dyDescent="0.25">
      <c r="A115" s="184">
        <v>100</v>
      </c>
      <c r="C115" s="184">
        <f t="shared" si="7"/>
        <v>90</v>
      </c>
      <c r="D115" s="184">
        <f t="shared" si="8"/>
        <v>45</v>
      </c>
      <c r="E115" s="184">
        <f t="shared" ca="1" si="13"/>
        <v>75</v>
      </c>
      <c r="F115" s="184">
        <f t="shared" si="9"/>
        <v>3000</v>
      </c>
      <c r="G115" s="184">
        <f t="shared" ca="1" si="10"/>
        <v>6750</v>
      </c>
      <c r="H115" s="184">
        <f t="shared" ca="1" si="11"/>
        <v>6375</v>
      </c>
      <c r="I115" s="192">
        <f t="shared" ca="1" si="12"/>
        <v>375</v>
      </c>
    </row>
    <row r="116" spans="1:9" x14ac:dyDescent="0.25">
      <c r="A116" s="184">
        <v>101</v>
      </c>
      <c r="C116" s="184">
        <f t="shared" si="7"/>
        <v>90</v>
      </c>
      <c r="D116" s="184">
        <f t="shared" si="8"/>
        <v>45</v>
      </c>
      <c r="E116" s="184">
        <f t="shared" ca="1" si="13"/>
        <v>75</v>
      </c>
      <c r="F116" s="184">
        <f t="shared" si="9"/>
        <v>3000</v>
      </c>
      <c r="G116" s="184">
        <f t="shared" ca="1" si="10"/>
        <v>6750</v>
      </c>
      <c r="H116" s="184">
        <f t="shared" ca="1" si="11"/>
        <v>6375</v>
      </c>
      <c r="I116" s="192">
        <f t="shared" ca="1" si="12"/>
        <v>375</v>
      </c>
    </row>
    <row r="117" spans="1:9" x14ac:dyDescent="0.25">
      <c r="A117" s="184">
        <v>102</v>
      </c>
      <c r="C117" s="184">
        <f t="shared" si="7"/>
        <v>90</v>
      </c>
      <c r="D117" s="184">
        <f t="shared" si="8"/>
        <v>45</v>
      </c>
      <c r="E117" s="184">
        <f t="shared" ca="1" si="13"/>
        <v>100</v>
      </c>
      <c r="F117" s="184">
        <f t="shared" si="9"/>
        <v>3000</v>
      </c>
      <c r="G117" s="184">
        <f t="shared" ca="1" si="10"/>
        <v>9000</v>
      </c>
      <c r="H117" s="184">
        <f t="shared" ca="1" si="11"/>
        <v>7500</v>
      </c>
      <c r="I117" s="192">
        <f t="shared" ca="1" si="12"/>
        <v>1500</v>
      </c>
    </row>
    <row r="118" spans="1:9" x14ac:dyDescent="0.25">
      <c r="A118" s="184">
        <v>103</v>
      </c>
      <c r="C118" s="184">
        <f t="shared" si="7"/>
        <v>90</v>
      </c>
      <c r="D118" s="184">
        <f t="shared" si="8"/>
        <v>45</v>
      </c>
      <c r="E118" s="184">
        <f t="shared" ca="1" si="13"/>
        <v>50</v>
      </c>
      <c r="F118" s="184">
        <f t="shared" si="9"/>
        <v>3000</v>
      </c>
      <c r="G118" s="184">
        <f t="shared" ca="1" si="10"/>
        <v>4500</v>
      </c>
      <c r="H118" s="184">
        <f t="shared" ca="1" si="11"/>
        <v>5250</v>
      </c>
      <c r="I118" s="192">
        <f t="shared" ca="1" si="12"/>
        <v>-750</v>
      </c>
    </row>
    <row r="119" spans="1:9" x14ac:dyDescent="0.25">
      <c r="A119" s="184">
        <v>104</v>
      </c>
      <c r="C119" s="184">
        <f t="shared" si="7"/>
        <v>90</v>
      </c>
      <c r="D119" s="184">
        <f t="shared" si="8"/>
        <v>45</v>
      </c>
      <c r="E119" s="184">
        <f t="shared" ca="1" si="13"/>
        <v>100</v>
      </c>
      <c r="F119" s="184">
        <f t="shared" si="9"/>
        <v>3000</v>
      </c>
      <c r="G119" s="184">
        <f t="shared" ca="1" si="10"/>
        <v>9000</v>
      </c>
      <c r="H119" s="184">
        <f t="shared" ca="1" si="11"/>
        <v>7500</v>
      </c>
      <c r="I119" s="192">
        <f t="shared" ca="1" si="12"/>
        <v>1500</v>
      </c>
    </row>
    <row r="120" spans="1:9" x14ac:dyDescent="0.25">
      <c r="A120" s="184">
        <v>105</v>
      </c>
      <c r="C120" s="184">
        <f t="shared" si="7"/>
        <v>90</v>
      </c>
      <c r="D120" s="184">
        <f t="shared" si="8"/>
        <v>45</v>
      </c>
      <c r="E120" s="184">
        <f t="shared" ca="1" si="13"/>
        <v>75</v>
      </c>
      <c r="F120" s="184">
        <f t="shared" si="9"/>
        <v>3000</v>
      </c>
      <c r="G120" s="184">
        <f t="shared" ca="1" si="10"/>
        <v>6750</v>
      </c>
      <c r="H120" s="184">
        <f t="shared" ca="1" si="11"/>
        <v>6375</v>
      </c>
      <c r="I120" s="192">
        <f t="shared" ca="1" si="12"/>
        <v>375</v>
      </c>
    </row>
    <row r="121" spans="1:9" x14ac:dyDescent="0.25">
      <c r="A121" s="184">
        <v>106</v>
      </c>
      <c r="C121" s="184">
        <f t="shared" si="7"/>
        <v>90</v>
      </c>
      <c r="D121" s="184">
        <f t="shared" si="8"/>
        <v>45</v>
      </c>
      <c r="E121" s="184">
        <f t="shared" ca="1" si="13"/>
        <v>75</v>
      </c>
      <c r="F121" s="184">
        <f t="shared" si="9"/>
        <v>3000</v>
      </c>
      <c r="G121" s="184">
        <f t="shared" ca="1" si="10"/>
        <v>6750</v>
      </c>
      <c r="H121" s="184">
        <f t="shared" ca="1" si="11"/>
        <v>6375</v>
      </c>
      <c r="I121" s="192">
        <f t="shared" ca="1" si="12"/>
        <v>375</v>
      </c>
    </row>
    <row r="122" spans="1:9" x14ac:dyDescent="0.25">
      <c r="A122" s="184">
        <v>107</v>
      </c>
      <c r="C122" s="184">
        <f t="shared" si="7"/>
        <v>90</v>
      </c>
      <c r="D122" s="184">
        <f t="shared" si="8"/>
        <v>45</v>
      </c>
      <c r="E122" s="184">
        <f t="shared" ca="1" si="13"/>
        <v>100</v>
      </c>
      <c r="F122" s="184">
        <f t="shared" si="9"/>
        <v>3000</v>
      </c>
      <c r="G122" s="184">
        <f t="shared" ca="1" si="10"/>
        <v>9000</v>
      </c>
      <c r="H122" s="184">
        <f t="shared" ca="1" si="11"/>
        <v>7500</v>
      </c>
      <c r="I122" s="192">
        <f t="shared" ca="1" si="12"/>
        <v>1500</v>
      </c>
    </row>
    <row r="123" spans="1:9" x14ac:dyDescent="0.25">
      <c r="A123" s="184">
        <v>108</v>
      </c>
      <c r="C123" s="184">
        <f t="shared" si="7"/>
        <v>90</v>
      </c>
      <c r="D123" s="184">
        <f t="shared" si="8"/>
        <v>45</v>
      </c>
      <c r="E123" s="184">
        <f t="shared" ca="1" si="13"/>
        <v>50</v>
      </c>
      <c r="F123" s="184">
        <f t="shared" si="9"/>
        <v>3000</v>
      </c>
      <c r="G123" s="184">
        <f t="shared" ca="1" si="10"/>
        <v>4500</v>
      </c>
      <c r="H123" s="184">
        <f t="shared" ca="1" si="11"/>
        <v>5250</v>
      </c>
      <c r="I123" s="192">
        <f t="shared" ca="1" si="12"/>
        <v>-750</v>
      </c>
    </row>
    <row r="124" spans="1:9" x14ac:dyDescent="0.25">
      <c r="A124" s="184">
        <v>109</v>
      </c>
      <c r="C124" s="184">
        <f t="shared" si="7"/>
        <v>90</v>
      </c>
      <c r="D124" s="184">
        <f t="shared" si="8"/>
        <v>45</v>
      </c>
      <c r="E124" s="184">
        <f t="shared" ca="1" si="13"/>
        <v>50</v>
      </c>
      <c r="F124" s="184">
        <f t="shared" si="9"/>
        <v>3000</v>
      </c>
      <c r="G124" s="184">
        <f t="shared" ca="1" si="10"/>
        <v>4500</v>
      </c>
      <c r="H124" s="184">
        <f t="shared" ca="1" si="11"/>
        <v>5250</v>
      </c>
      <c r="I124" s="192">
        <f t="shared" ca="1" si="12"/>
        <v>-750</v>
      </c>
    </row>
    <row r="125" spans="1:9" x14ac:dyDescent="0.25">
      <c r="A125" s="184">
        <v>110</v>
      </c>
      <c r="C125" s="184">
        <f t="shared" si="7"/>
        <v>90</v>
      </c>
      <c r="D125" s="184">
        <f t="shared" si="8"/>
        <v>45</v>
      </c>
      <c r="E125" s="184">
        <f t="shared" ca="1" si="13"/>
        <v>75</v>
      </c>
      <c r="F125" s="184">
        <f t="shared" si="9"/>
        <v>3000</v>
      </c>
      <c r="G125" s="184">
        <f t="shared" ca="1" si="10"/>
        <v>6750</v>
      </c>
      <c r="H125" s="184">
        <f t="shared" ca="1" si="11"/>
        <v>6375</v>
      </c>
      <c r="I125" s="192">
        <f t="shared" ca="1" si="12"/>
        <v>375</v>
      </c>
    </row>
    <row r="126" spans="1:9" x14ac:dyDescent="0.25">
      <c r="A126" s="184">
        <v>111</v>
      </c>
      <c r="C126" s="184">
        <f t="shared" si="7"/>
        <v>90</v>
      </c>
      <c r="D126" s="184">
        <f t="shared" si="8"/>
        <v>45</v>
      </c>
      <c r="E126" s="184">
        <f t="shared" ca="1" si="13"/>
        <v>50</v>
      </c>
      <c r="F126" s="184">
        <f t="shared" si="9"/>
        <v>3000</v>
      </c>
      <c r="G126" s="184">
        <f t="shared" ca="1" si="10"/>
        <v>4500</v>
      </c>
      <c r="H126" s="184">
        <f t="shared" ca="1" si="11"/>
        <v>5250</v>
      </c>
      <c r="I126" s="192">
        <f t="shared" ca="1" si="12"/>
        <v>-750</v>
      </c>
    </row>
    <row r="127" spans="1:9" x14ac:dyDescent="0.25">
      <c r="A127" s="184">
        <v>112</v>
      </c>
      <c r="C127" s="184">
        <f t="shared" si="7"/>
        <v>90</v>
      </c>
      <c r="D127" s="184">
        <f t="shared" si="8"/>
        <v>45</v>
      </c>
      <c r="E127" s="184">
        <f t="shared" ca="1" si="13"/>
        <v>75</v>
      </c>
      <c r="F127" s="184">
        <f t="shared" si="9"/>
        <v>3000</v>
      </c>
      <c r="G127" s="184">
        <f t="shared" ca="1" si="10"/>
        <v>6750</v>
      </c>
      <c r="H127" s="184">
        <f t="shared" ca="1" si="11"/>
        <v>6375</v>
      </c>
      <c r="I127" s="192">
        <f t="shared" ca="1" si="12"/>
        <v>375</v>
      </c>
    </row>
    <row r="128" spans="1:9" x14ac:dyDescent="0.25">
      <c r="A128" s="184">
        <v>113</v>
      </c>
      <c r="C128" s="184">
        <f t="shared" si="7"/>
        <v>90</v>
      </c>
      <c r="D128" s="184">
        <f t="shared" si="8"/>
        <v>45</v>
      </c>
      <c r="E128" s="184">
        <f t="shared" ca="1" si="13"/>
        <v>50</v>
      </c>
      <c r="F128" s="184">
        <f t="shared" si="9"/>
        <v>3000</v>
      </c>
      <c r="G128" s="184">
        <f t="shared" ca="1" si="10"/>
        <v>4500</v>
      </c>
      <c r="H128" s="184">
        <f t="shared" ca="1" si="11"/>
        <v>5250</v>
      </c>
      <c r="I128" s="192">
        <f t="shared" ca="1" si="12"/>
        <v>-750</v>
      </c>
    </row>
    <row r="129" spans="1:9" x14ac:dyDescent="0.25">
      <c r="A129" s="184">
        <v>114</v>
      </c>
      <c r="C129" s="184">
        <f t="shared" si="7"/>
        <v>90</v>
      </c>
      <c r="D129" s="184">
        <f t="shared" si="8"/>
        <v>45</v>
      </c>
      <c r="E129" s="184">
        <f t="shared" ca="1" si="13"/>
        <v>50</v>
      </c>
      <c r="F129" s="184">
        <f t="shared" si="9"/>
        <v>3000</v>
      </c>
      <c r="G129" s="184">
        <f t="shared" ca="1" si="10"/>
        <v>4500</v>
      </c>
      <c r="H129" s="184">
        <f t="shared" ca="1" si="11"/>
        <v>5250</v>
      </c>
      <c r="I129" s="192">
        <f t="shared" ca="1" si="12"/>
        <v>-750</v>
      </c>
    </row>
    <row r="130" spans="1:9" x14ac:dyDescent="0.25">
      <c r="A130" s="184">
        <v>115</v>
      </c>
      <c r="C130" s="184">
        <f t="shared" si="7"/>
        <v>90</v>
      </c>
      <c r="D130" s="184">
        <f t="shared" si="8"/>
        <v>45</v>
      </c>
      <c r="E130" s="184">
        <f t="shared" ca="1" si="13"/>
        <v>75</v>
      </c>
      <c r="F130" s="184">
        <f t="shared" si="9"/>
        <v>3000</v>
      </c>
      <c r="G130" s="184">
        <f t="shared" ca="1" si="10"/>
        <v>6750</v>
      </c>
      <c r="H130" s="184">
        <f t="shared" ca="1" si="11"/>
        <v>6375</v>
      </c>
      <c r="I130" s="192">
        <f t="shared" ca="1" si="12"/>
        <v>375</v>
      </c>
    </row>
    <row r="131" spans="1:9" x14ac:dyDescent="0.25">
      <c r="A131" s="184">
        <v>116</v>
      </c>
      <c r="C131" s="184">
        <f t="shared" si="7"/>
        <v>90</v>
      </c>
      <c r="D131" s="184">
        <f t="shared" si="8"/>
        <v>45</v>
      </c>
      <c r="E131" s="184">
        <f t="shared" ca="1" si="13"/>
        <v>100</v>
      </c>
      <c r="F131" s="184">
        <f t="shared" si="9"/>
        <v>3000</v>
      </c>
      <c r="G131" s="184">
        <f t="shared" ca="1" si="10"/>
        <v>9000</v>
      </c>
      <c r="H131" s="184">
        <f t="shared" ca="1" si="11"/>
        <v>7500</v>
      </c>
      <c r="I131" s="192">
        <f t="shared" ca="1" si="12"/>
        <v>1500</v>
      </c>
    </row>
    <row r="132" spans="1:9" x14ac:dyDescent="0.25">
      <c r="A132" s="184">
        <v>117</v>
      </c>
      <c r="C132" s="184">
        <f t="shared" si="7"/>
        <v>90</v>
      </c>
      <c r="D132" s="184">
        <f t="shared" si="8"/>
        <v>45</v>
      </c>
      <c r="E132" s="184">
        <f t="shared" ca="1" si="13"/>
        <v>75</v>
      </c>
      <c r="F132" s="184">
        <f t="shared" si="9"/>
        <v>3000</v>
      </c>
      <c r="G132" s="184">
        <f t="shared" ca="1" si="10"/>
        <v>6750</v>
      </c>
      <c r="H132" s="184">
        <f t="shared" ca="1" si="11"/>
        <v>6375</v>
      </c>
      <c r="I132" s="192">
        <f t="shared" ca="1" si="12"/>
        <v>375</v>
      </c>
    </row>
    <row r="133" spans="1:9" x14ac:dyDescent="0.25">
      <c r="A133" s="184">
        <v>118</v>
      </c>
      <c r="C133" s="184">
        <f t="shared" si="7"/>
        <v>90</v>
      </c>
      <c r="D133" s="184">
        <f t="shared" si="8"/>
        <v>45</v>
      </c>
      <c r="E133" s="184">
        <f t="shared" ca="1" si="13"/>
        <v>50</v>
      </c>
      <c r="F133" s="184">
        <f t="shared" si="9"/>
        <v>3000</v>
      </c>
      <c r="G133" s="184">
        <f t="shared" ca="1" si="10"/>
        <v>4500</v>
      </c>
      <c r="H133" s="184">
        <f t="shared" ca="1" si="11"/>
        <v>5250</v>
      </c>
      <c r="I133" s="192">
        <f t="shared" ca="1" si="12"/>
        <v>-750</v>
      </c>
    </row>
    <row r="134" spans="1:9" x14ac:dyDescent="0.25">
      <c r="A134" s="184">
        <v>119</v>
      </c>
      <c r="C134" s="184">
        <f t="shared" si="7"/>
        <v>90</v>
      </c>
      <c r="D134" s="184">
        <f t="shared" si="8"/>
        <v>45</v>
      </c>
      <c r="E134" s="184">
        <f t="shared" ca="1" si="13"/>
        <v>75</v>
      </c>
      <c r="F134" s="184">
        <f t="shared" si="9"/>
        <v>3000</v>
      </c>
      <c r="G134" s="184">
        <f t="shared" ca="1" si="10"/>
        <v>6750</v>
      </c>
      <c r="H134" s="184">
        <f t="shared" ca="1" si="11"/>
        <v>6375</v>
      </c>
      <c r="I134" s="192">
        <f t="shared" ca="1" si="12"/>
        <v>375</v>
      </c>
    </row>
    <row r="135" spans="1:9" x14ac:dyDescent="0.25">
      <c r="A135" s="184">
        <v>120</v>
      </c>
      <c r="C135" s="184">
        <f t="shared" si="7"/>
        <v>90</v>
      </c>
      <c r="D135" s="184">
        <f t="shared" si="8"/>
        <v>45</v>
      </c>
      <c r="E135" s="184">
        <f t="shared" ca="1" si="13"/>
        <v>75</v>
      </c>
      <c r="F135" s="184">
        <f t="shared" si="9"/>
        <v>3000</v>
      </c>
      <c r="G135" s="184">
        <f t="shared" ca="1" si="10"/>
        <v>6750</v>
      </c>
      <c r="H135" s="184">
        <f t="shared" ca="1" si="11"/>
        <v>6375</v>
      </c>
      <c r="I135" s="192">
        <f t="shared" ca="1" si="12"/>
        <v>375</v>
      </c>
    </row>
    <row r="136" spans="1:9" x14ac:dyDescent="0.25">
      <c r="A136" s="184">
        <v>121</v>
      </c>
      <c r="C136" s="184">
        <f t="shared" si="7"/>
        <v>90</v>
      </c>
      <c r="D136" s="184">
        <f t="shared" si="8"/>
        <v>45</v>
      </c>
      <c r="E136" s="184">
        <f t="shared" ca="1" si="13"/>
        <v>100</v>
      </c>
      <c r="F136" s="184">
        <f t="shared" si="9"/>
        <v>3000</v>
      </c>
      <c r="G136" s="184">
        <f t="shared" ca="1" si="10"/>
        <v>9000</v>
      </c>
      <c r="H136" s="184">
        <f t="shared" ca="1" si="11"/>
        <v>7500</v>
      </c>
      <c r="I136" s="192">
        <f t="shared" ca="1" si="12"/>
        <v>1500</v>
      </c>
    </row>
    <row r="137" spans="1:9" x14ac:dyDescent="0.25">
      <c r="A137" s="184">
        <v>122</v>
      </c>
      <c r="C137" s="184">
        <f t="shared" si="7"/>
        <v>90</v>
      </c>
      <c r="D137" s="184">
        <f t="shared" si="8"/>
        <v>45</v>
      </c>
      <c r="E137" s="184">
        <f t="shared" ca="1" si="13"/>
        <v>100</v>
      </c>
      <c r="F137" s="184">
        <f t="shared" si="9"/>
        <v>3000</v>
      </c>
      <c r="G137" s="184">
        <f t="shared" ca="1" si="10"/>
        <v>9000</v>
      </c>
      <c r="H137" s="184">
        <f t="shared" ca="1" si="11"/>
        <v>7500</v>
      </c>
      <c r="I137" s="192">
        <f t="shared" ca="1" si="12"/>
        <v>1500</v>
      </c>
    </row>
    <row r="138" spans="1:9" x14ac:dyDescent="0.25">
      <c r="A138" s="184">
        <v>123</v>
      </c>
      <c r="C138" s="184">
        <f t="shared" si="7"/>
        <v>90</v>
      </c>
      <c r="D138" s="184">
        <f t="shared" si="8"/>
        <v>45</v>
      </c>
      <c r="E138" s="184">
        <f t="shared" ca="1" si="13"/>
        <v>50</v>
      </c>
      <c r="F138" s="184">
        <f t="shared" si="9"/>
        <v>3000</v>
      </c>
      <c r="G138" s="184">
        <f t="shared" ca="1" si="10"/>
        <v>4500</v>
      </c>
      <c r="H138" s="184">
        <f t="shared" ca="1" si="11"/>
        <v>5250</v>
      </c>
      <c r="I138" s="192">
        <f t="shared" ca="1" si="12"/>
        <v>-750</v>
      </c>
    </row>
    <row r="139" spans="1:9" x14ac:dyDescent="0.25">
      <c r="A139" s="184">
        <v>124</v>
      </c>
      <c r="C139" s="184">
        <f t="shared" si="7"/>
        <v>90</v>
      </c>
      <c r="D139" s="184">
        <f t="shared" si="8"/>
        <v>45</v>
      </c>
      <c r="E139" s="184">
        <f t="shared" ca="1" si="13"/>
        <v>50</v>
      </c>
      <c r="F139" s="184">
        <f t="shared" si="9"/>
        <v>3000</v>
      </c>
      <c r="G139" s="184">
        <f t="shared" ca="1" si="10"/>
        <v>4500</v>
      </c>
      <c r="H139" s="184">
        <f t="shared" ca="1" si="11"/>
        <v>5250</v>
      </c>
      <c r="I139" s="192">
        <f t="shared" ca="1" si="12"/>
        <v>-750</v>
      </c>
    </row>
    <row r="140" spans="1:9" x14ac:dyDescent="0.25">
      <c r="A140" s="184">
        <v>125</v>
      </c>
      <c r="C140" s="184">
        <f t="shared" si="7"/>
        <v>90</v>
      </c>
      <c r="D140" s="184">
        <f t="shared" si="8"/>
        <v>45</v>
      </c>
      <c r="E140" s="184">
        <f t="shared" ca="1" si="13"/>
        <v>75</v>
      </c>
      <c r="F140" s="184">
        <f t="shared" si="9"/>
        <v>3000</v>
      </c>
      <c r="G140" s="184">
        <f t="shared" ca="1" si="10"/>
        <v>6750</v>
      </c>
      <c r="H140" s="184">
        <f t="shared" ca="1" si="11"/>
        <v>6375</v>
      </c>
      <c r="I140" s="192">
        <f t="shared" ca="1" si="12"/>
        <v>375</v>
      </c>
    </row>
    <row r="141" spans="1:9" x14ac:dyDescent="0.25">
      <c r="A141" s="184">
        <v>126</v>
      </c>
      <c r="C141" s="184">
        <f t="shared" si="7"/>
        <v>90</v>
      </c>
      <c r="D141" s="184">
        <f t="shared" si="8"/>
        <v>45</v>
      </c>
      <c r="E141" s="184">
        <f t="shared" ca="1" si="13"/>
        <v>75</v>
      </c>
      <c r="F141" s="184">
        <f t="shared" si="9"/>
        <v>3000</v>
      </c>
      <c r="G141" s="184">
        <f t="shared" ca="1" si="10"/>
        <v>6750</v>
      </c>
      <c r="H141" s="184">
        <f t="shared" ca="1" si="11"/>
        <v>6375</v>
      </c>
      <c r="I141" s="192">
        <f t="shared" ca="1" si="12"/>
        <v>375</v>
      </c>
    </row>
    <row r="142" spans="1:9" x14ac:dyDescent="0.25">
      <c r="A142" s="184">
        <v>127</v>
      </c>
      <c r="C142" s="184">
        <f t="shared" si="7"/>
        <v>90</v>
      </c>
      <c r="D142" s="184">
        <f t="shared" si="8"/>
        <v>45</v>
      </c>
      <c r="E142" s="184">
        <f t="shared" ca="1" si="13"/>
        <v>100</v>
      </c>
      <c r="F142" s="184">
        <f t="shared" si="9"/>
        <v>3000</v>
      </c>
      <c r="G142" s="184">
        <f t="shared" ca="1" si="10"/>
        <v>9000</v>
      </c>
      <c r="H142" s="184">
        <f t="shared" ca="1" si="11"/>
        <v>7500</v>
      </c>
      <c r="I142" s="192">
        <f t="shared" ca="1" si="12"/>
        <v>1500</v>
      </c>
    </row>
    <row r="143" spans="1:9" x14ac:dyDescent="0.25">
      <c r="A143" s="184">
        <v>128</v>
      </c>
      <c r="C143" s="184">
        <f t="shared" si="7"/>
        <v>90</v>
      </c>
      <c r="D143" s="184">
        <f t="shared" si="8"/>
        <v>45</v>
      </c>
      <c r="E143" s="184">
        <f t="shared" ca="1" si="13"/>
        <v>50</v>
      </c>
      <c r="F143" s="184">
        <f t="shared" si="9"/>
        <v>3000</v>
      </c>
      <c r="G143" s="184">
        <f t="shared" ca="1" si="10"/>
        <v>4500</v>
      </c>
      <c r="H143" s="184">
        <f t="shared" ca="1" si="11"/>
        <v>5250</v>
      </c>
      <c r="I143" s="192">
        <f t="shared" ca="1" si="12"/>
        <v>-750</v>
      </c>
    </row>
    <row r="144" spans="1:9" x14ac:dyDescent="0.25">
      <c r="A144" s="184">
        <v>129</v>
      </c>
      <c r="C144" s="184">
        <f t="shared" ref="C144:C207" si="14">$B$3</f>
        <v>90</v>
      </c>
      <c r="D144" s="184">
        <f t="shared" ref="D144:D207" si="15">$B$4</f>
        <v>45</v>
      </c>
      <c r="E144" s="184">
        <f t="shared" ca="1" si="13"/>
        <v>50</v>
      </c>
      <c r="F144" s="184">
        <f t="shared" ref="F144:F207" si="16">$B$6</f>
        <v>3000</v>
      </c>
      <c r="G144" s="184">
        <f t="shared" ref="G144:G207" ca="1" si="17">C144*E144</f>
        <v>4500</v>
      </c>
      <c r="H144" s="184">
        <f t="shared" ref="H144:H207" ca="1" si="18">F144+D144*E144</f>
        <v>5250</v>
      </c>
      <c r="I144" s="192">
        <f t="shared" ref="I144:I207" ca="1" si="19">G144-H144</f>
        <v>-750</v>
      </c>
    </row>
    <row r="145" spans="1:9" x14ac:dyDescent="0.25">
      <c r="A145" s="184">
        <v>130</v>
      </c>
      <c r="C145" s="184">
        <f t="shared" si="14"/>
        <v>90</v>
      </c>
      <c r="D145" s="184">
        <f t="shared" si="15"/>
        <v>45</v>
      </c>
      <c r="E145" s="184">
        <f t="shared" ref="E145:E208" ca="1" si="20">VLOOKUP(RAND(),$E$3:$G$5,3)</f>
        <v>75</v>
      </c>
      <c r="F145" s="184">
        <f t="shared" si="16"/>
        <v>3000</v>
      </c>
      <c r="G145" s="184">
        <f t="shared" ca="1" si="17"/>
        <v>6750</v>
      </c>
      <c r="H145" s="184">
        <f t="shared" ca="1" si="18"/>
        <v>6375</v>
      </c>
      <c r="I145" s="192">
        <f t="shared" ca="1" si="19"/>
        <v>375</v>
      </c>
    </row>
    <row r="146" spans="1:9" x14ac:dyDescent="0.25">
      <c r="A146" s="184">
        <v>131</v>
      </c>
      <c r="C146" s="184">
        <f t="shared" si="14"/>
        <v>90</v>
      </c>
      <c r="D146" s="184">
        <f t="shared" si="15"/>
        <v>45</v>
      </c>
      <c r="E146" s="184">
        <f t="shared" ca="1" si="20"/>
        <v>50</v>
      </c>
      <c r="F146" s="184">
        <f t="shared" si="16"/>
        <v>3000</v>
      </c>
      <c r="G146" s="184">
        <f t="shared" ca="1" si="17"/>
        <v>4500</v>
      </c>
      <c r="H146" s="184">
        <f t="shared" ca="1" si="18"/>
        <v>5250</v>
      </c>
      <c r="I146" s="192">
        <f t="shared" ca="1" si="19"/>
        <v>-750</v>
      </c>
    </row>
    <row r="147" spans="1:9" x14ac:dyDescent="0.25">
      <c r="A147" s="184">
        <v>132</v>
      </c>
      <c r="C147" s="184">
        <f t="shared" si="14"/>
        <v>90</v>
      </c>
      <c r="D147" s="184">
        <f t="shared" si="15"/>
        <v>45</v>
      </c>
      <c r="E147" s="184">
        <f t="shared" ca="1" si="20"/>
        <v>100</v>
      </c>
      <c r="F147" s="184">
        <f t="shared" si="16"/>
        <v>3000</v>
      </c>
      <c r="G147" s="184">
        <f t="shared" ca="1" si="17"/>
        <v>9000</v>
      </c>
      <c r="H147" s="184">
        <f t="shared" ca="1" si="18"/>
        <v>7500</v>
      </c>
      <c r="I147" s="192">
        <f t="shared" ca="1" si="19"/>
        <v>1500</v>
      </c>
    </row>
    <row r="148" spans="1:9" x14ac:dyDescent="0.25">
      <c r="A148" s="184">
        <v>133</v>
      </c>
      <c r="C148" s="184">
        <f t="shared" si="14"/>
        <v>90</v>
      </c>
      <c r="D148" s="184">
        <f t="shared" si="15"/>
        <v>45</v>
      </c>
      <c r="E148" s="184">
        <f t="shared" ca="1" si="20"/>
        <v>100</v>
      </c>
      <c r="F148" s="184">
        <f t="shared" si="16"/>
        <v>3000</v>
      </c>
      <c r="G148" s="184">
        <f t="shared" ca="1" si="17"/>
        <v>9000</v>
      </c>
      <c r="H148" s="184">
        <f t="shared" ca="1" si="18"/>
        <v>7500</v>
      </c>
      <c r="I148" s="192">
        <f t="shared" ca="1" si="19"/>
        <v>1500</v>
      </c>
    </row>
    <row r="149" spans="1:9" x14ac:dyDescent="0.25">
      <c r="A149" s="184">
        <v>134</v>
      </c>
      <c r="C149" s="184">
        <f t="shared" si="14"/>
        <v>90</v>
      </c>
      <c r="D149" s="184">
        <f t="shared" si="15"/>
        <v>45</v>
      </c>
      <c r="E149" s="184">
        <f t="shared" ca="1" si="20"/>
        <v>50</v>
      </c>
      <c r="F149" s="184">
        <f t="shared" si="16"/>
        <v>3000</v>
      </c>
      <c r="G149" s="184">
        <f t="shared" ca="1" si="17"/>
        <v>4500</v>
      </c>
      <c r="H149" s="184">
        <f t="shared" ca="1" si="18"/>
        <v>5250</v>
      </c>
      <c r="I149" s="192">
        <f t="shared" ca="1" si="19"/>
        <v>-750</v>
      </c>
    </row>
    <row r="150" spans="1:9" x14ac:dyDescent="0.25">
      <c r="A150" s="184">
        <v>135</v>
      </c>
      <c r="C150" s="184">
        <f t="shared" si="14"/>
        <v>90</v>
      </c>
      <c r="D150" s="184">
        <f t="shared" si="15"/>
        <v>45</v>
      </c>
      <c r="E150" s="184">
        <f t="shared" ca="1" si="20"/>
        <v>100</v>
      </c>
      <c r="F150" s="184">
        <f t="shared" si="16"/>
        <v>3000</v>
      </c>
      <c r="G150" s="184">
        <f t="shared" ca="1" si="17"/>
        <v>9000</v>
      </c>
      <c r="H150" s="184">
        <f t="shared" ca="1" si="18"/>
        <v>7500</v>
      </c>
      <c r="I150" s="192">
        <f t="shared" ca="1" si="19"/>
        <v>1500</v>
      </c>
    </row>
    <row r="151" spans="1:9" x14ac:dyDescent="0.25">
      <c r="A151" s="184">
        <v>136</v>
      </c>
      <c r="C151" s="184">
        <f t="shared" si="14"/>
        <v>90</v>
      </c>
      <c r="D151" s="184">
        <f t="shared" si="15"/>
        <v>45</v>
      </c>
      <c r="E151" s="184">
        <f t="shared" ca="1" si="20"/>
        <v>75</v>
      </c>
      <c r="F151" s="184">
        <f t="shared" si="16"/>
        <v>3000</v>
      </c>
      <c r="G151" s="184">
        <f t="shared" ca="1" si="17"/>
        <v>6750</v>
      </c>
      <c r="H151" s="184">
        <f t="shared" ca="1" si="18"/>
        <v>6375</v>
      </c>
      <c r="I151" s="192">
        <f t="shared" ca="1" si="19"/>
        <v>375</v>
      </c>
    </row>
    <row r="152" spans="1:9" x14ac:dyDescent="0.25">
      <c r="A152" s="184">
        <v>137</v>
      </c>
      <c r="C152" s="184">
        <f t="shared" si="14"/>
        <v>90</v>
      </c>
      <c r="D152" s="184">
        <f t="shared" si="15"/>
        <v>45</v>
      </c>
      <c r="E152" s="184">
        <f t="shared" ca="1" si="20"/>
        <v>75</v>
      </c>
      <c r="F152" s="184">
        <f t="shared" si="16"/>
        <v>3000</v>
      </c>
      <c r="G152" s="184">
        <f t="shared" ca="1" si="17"/>
        <v>6750</v>
      </c>
      <c r="H152" s="184">
        <f t="shared" ca="1" si="18"/>
        <v>6375</v>
      </c>
      <c r="I152" s="192">
        <f t="shared" ca="1" si="19"/>
        <v>375</v>
      </c>
    </row>
    <row r="153" spans="1:9" x14ac:dyDescent="0.25">
      <c r="A153" s="184">
        <v>138</v>
      </c>
      <c r="C153" s="184">
        <f t="shared" si="14"/>
        <v>90</v>
      </c>
      <c r="D153" s="184">
        <f t="shared" si="15"/>
        <v>45</v>
      </c>
      <c r="E153" s="184">
        <f t="shared" ca="1" si="20"/>
        <v>75</v>
      </c>
      <c r="F153" s="184">
        <f t="shared" si="16"/>
        <v>3000</v>
      </c>
      <c r="G153" s="184">
        <f t="shared" ca="1" si="17"/>
        <v>6750</v>
      </c>
      <c r="H153" s="184">
        <f t="shared" ca="1" si="18"/>
        <v>6375</v>
      </c>
      <c r="I153" s="192">
        <f t="shared" ca="1" si="19"/>
        <v>375</v>
      </c>
    </row>
    <row r="154" spans="1:9" x14ac:dyDescent="0.25">
      <c r="A154" s="184">
        <v>139</v>
      </c>
      <c r="C154" s="184">
        <f t="shared" si="14"/>
        <v>90</v>
      </c>
      <c r="D154" s="184">
        <f t="shared" si="15"/>
        <v>45</v>
      </c>
      <c r="E154" s="184">
        <f t="shared" ca="1" si="20"/>
        <v>75</v>
      </c>
      <c r="F154" s="184">
        <f t="shared" si="16"/>
        <v>3000</v>
      </c>
      <c r="G154" s="184">
        <f t="shared" ca="1" si="17"/>
        <v>6750</v>
      </c>
      <c r="H154" s="184">
        <f t="shared" ca="1" si="18"/>
        <v>6375</v>
      </c>
      <c r="I154" s="192">
        <f t="shared" ca="1" si="19"/>
        <v>375</v>
      </c>
    </row>
    <row r="155" spans="1:9" x14ac:dyDescent="0.25">
      <c r="A155" s="184">
        <v>140</v>
      </c>
      <c r="C155" s="184">
        <f t="shared" si="14"/>
        <v>90</v>
      </c>
      <c r="D155" s="184">
        <f t="shared" si="15"/>
        <v>45</v>
      </c>
      <c r="E155" s="184">
        <f t="shared" ca="1" si="20"/>
        <v>50</v>
      </c>
      <c r="F155" s="184">
        <f t="shared" si="16"/>
        <v>3000</v>
      </c>
      <c r="G155" s="184">
        <f t="shared" ca="1" si="17"/>
        <v>4500</v>
      </c>
      <c r="H155" s="184">
        <f t="shared" ca="1" si="18"/>
        <v>5250</v>
      </c>
      <c r="I155" s="192">
        <f t="shared" ca="1" si="19"/>
        <v>-750</v>
      </c>
    </row>
    <row r="156" spans="1:9" x14ac:dyDescent="0.25">
      <c r="A156" s="184">
        <v>141</v>
      </c>
      <c r="C156" s="184">
        <f t="shared" si="14"/>
        <v>90</v>
      </c>
      <c r="D156" s="184">
        <f t="shared" si="15"/>
        <v>45</v>
      </c>
      <c r="E156" s="184">
        <f t="shared" ca="1" si="20"/>
        <v>75</v>
      </c>
      <c r="F156" s="184">
        <f t="shared" si="16"/>
        <v>3000</v>
      </c>
      <c r="G156" s="184">
        <f t="shared" ca="1" si="17"/>
        <v>6750</v>
      </c>
      <c r="H156" s="184">
        <f t="shared" ca="1" si="18"/>
        <v>6375</v>
      </c>
      <c r="I156" s="192">
        <f t="shared" ca="1" si="19"/>
        <v>375</v>
      </c>
    </row>
    <row r="157" spans="1:9" x14ac:dyDescent="0.25">
      <c r="A157" s="184">
        <v>142</v>
      </c>
      <c r="C157" s="184">
        <f t="shared" si="14"/>
        <v>90</v>
      </c>
      <c r="D157" s="184">
        <f t="shared" si="15"/>
        <v>45</v>
      </c>
      <c r="E157" s="184">
        <f t="shared" ca="1" si="20"/>
        <v>50</v>
      </c>
      <c r="F157" s="184">
        <f t="shared" si="16"/>
        <v>3000</v>
      </c>
      <c r="G157" s="184">
        <f t="shared" ca="1" si="17"/>
        <v>4500</v>
      </c>
      <c r="H157" s="184">
        <f t="shared" ca="1" si="18"/>
        <v>5250</v>
      </c>
      <c r="I157" s="192">
        <f t="shared" ca="1" si="19"/>
        <v>-750</v>
      </c>
    </row>
    <row r="158" spans="1:9" x14ac:dyDescent="0.25">
      <c r="A158" s="184">
        <v>143</v>
      </c>
      <c r="C158" s="184">
        <f t="shared" si="14"/>
        <v>90</v>
      </c>
      <c r="D158" s="184">
        <f t="shared" si="15"/>
        <v>45</v>
      </c>
      <c r="E158" s="184">
        <f t="shared" ca="1" si="20"/>
        <v>100</v>
      </c>
      <c r="F158" s="184">
        <f t="shared" si="16"/>
        <v>3000</v>
      </c>
      <c r="G158" s="184">
        <f t="shared" ca="1" si="17"/>
        <v>9000</v>
      </c>
      <c r="H158" s="184">
        <f t="shared" ca="1" si="18"/>
        <v>7500</v>
      </c>
      <c r="I158" s="192">
        <f t="shared" ca="1" si="19"/>
        <v>1500</v>
      </c>
    </row>
    <row r="159" spans="1:9" x14ac:dyDescent="0.25">
      <c r="A159" s="184">
        <v>144</v>
      </c>
      <c r="C159" s="184">
        <f t="shared" si="14"/>
        <v>90</v>
      </c>
      <c r="D159" s="184">
        <f t="shared" si="15"/>
        <v>45</v>
      </c>
      <c r="E159" s="184">
        <f t="shared" ca="1" si="20"/>
        <v>75</v>
      </c>
      <c r="F159" s="184">
        <f t="shared" si="16"/>
        <v>3000</v>
      </c>
      <c r="G159" s="184">
        <f t="shared" ca="1" si="17"/>
        <v>6750</v>
      </c>
      <c r="H159" s="184">
        <f t="shared" ca="1" si="18"/>
        <v>6375</v>
      </c>
      <c r="I159" s="192">
        <f t="shared" ca="1" si="19"/>
        <v>375</v>
      </c>
    </row>
    <row r="160" spans="1:9" x14ac:dyDescent="0.25">
      <c r="A160" s="184">
        <v>145</v>
      </c>
      <c r="C160" s="184">
        <f t="shared" si="14"/>
        <v>90</v>
      </c>
      <c r="D160" s="184">
        <f t="shared" si="15"/>
        <v>45</v>
      </c>
      <c r="E160" s="184">
        <f t="shared" ca="1" si="20"/>
        <v>100</v>
      </c>
      <c r="F160" s="184">
        <f t="shared" si="16"/>
        <v>3000</v>
      </c>
      <c r="G160" s="184">
        <f t="shared" ca="1" si="17"/>
        <v>9000</v>
      </c>
      <c r="H160" s="184">
        <f t="shared" ca="1" si="18"/>
        <v>7500</v>
      </c>
      <c r="I160" s="192">
        <f t="shared" ca="1" si="19"/>
        <v>1500</v>
      </c>
    </row>
    <row r="161" spans="1:9" x14ac:dyDescent="0.25">
      <c r="A161" s="184">
        <v>146</v>
      </c>
      <c r="C161" s="184">
        <f t="shared" si="14"/>
        <v>90</v>
      </c>
      <c r="D161" s="184">
        <f t="shared" si="15"/>
        <v>45</v>
      </c>
      <c r="E161" s="184">
        <f t="shared" ca="1" si="20"/>
        <v>75</v>
      </c>
      <c r="F161" s="184">
        <f t="shared" si="16"/>
        <v>3000</v>
      </c>
      <c r="G161" s="184">
        <f t="shared" ca="1" si="17"/>
        <v>6750</v>
      </c>
      <c r="H161" s="184">
        <f t="shared" ca="1" si="18"/>
        <v>6375</v>
      </c>
      <c r="I161" s="192">
        <f t="shared" ca="1" si="19"/>
        <v>375</v>
      </c>
    </row>
    <row r="162" spans="1:9" x14ac:dyDescent="0.25">
      <c r="A162" s="184">
        <v>147</v>
      </c>
      <c r="C162" s="184">
        <f t="shared" si="14"/>
        <v>90</v>
      </c>
      <c r="D162" s="184">
        <f t="shared" si="15"/>
        <v>45</v>
      </c>
      <c r="E162" s="184">
        <f t="shared" ca="1" si="20"/>
        <v>100</v>
      </c>
      <c r="F162" s="184">
        <f t="shared" si="16"/>
        <v>3000</v>
      </c>
      <c r="G162" s="184">
        <f t="shared" ca="1" si="17"/>
        <v>9000</v>
      </c>
      <c r="H162" s="184">
        <f t="shared" ca="1" si="18"/>
        <v>7500</v>
      </c>
      <c r="I162" s="192">
        <f t="shared" ca="1" si="19"/>
        <v>1500</v>
      </c>
    </row>
    <row r="163" spans="1:9" x14ac:dyDescent="0.25">
      <c r="A163" s="184">
        <v>148</v>
      </c>
      <c r="C163" s="184">
        <f t="shared" si="14"/>
        <v>90</v>
      </c>
      <c r="D163" s="184">
        <f t="shared" si="15"/>
        <v>45</v>
      </c>
      <c r="E163" s="184">
        <f t="shared" ca="1" si="20"/>
        <v>50</v>
      </c>
      <c r="F163" s="184">
        <f t="shared" si="16"/>
        <v>3000</v>
      </c>
      <c r="G163" s="184">
        <f t="shared" ca="1" si="17"/>
        <v>4500</v>
      </c>
      <c r="H163" s="184">
        <f t="shared" ca="1" si="18"/>
        <v>5250</v>
      </c>
      <c r="I163" s="192">
        <f t="shared" ca="1" si="19"/>
        <v>-750</v>
      </c>
    </row>
    <row r="164" spans="1:9" x14ac:dyDescent="0.25">
      <c r="A164" s="184">
        <v>149</v>
      </c>
      <c r="C164" s="184">
        <f t="shared" si="14"/>
        <v>90</v>
      </c>
      <c r="D164" s="184">
        <f t="shared" si="15"/>
        <v>45</v>
      </c>
      <c r="E164" s="184">
        <f t="shared" ca="1" si="20"/>
        <v>75</v>
      </c>
      <c r="F164" s="184">
        <f t="shared" si="16"/>
        <v>3000</v>
      </c>
      <c r="G164" s="184">
        <f t="shared" ca="1" si="17"/>
        <v>6750</v>
      </c>
      <c r="H164" s="184">
        <f t="shared" ca="1" si="18"/>
        <v>6375</v>
      </c>
      <c r="I164" s="192">
        <f t="shared" ca="1" si="19"/>
        <v>375</v>
      </c>
    </row>
    <row r="165" spans="1:9" x14ac:dyDescent="0.25">
      <c r="A165" s="184">
        <v>150</v>
      </c>
      <c r="C165" s="184">
        <f t="shared" si="14"/>
        <v>90</v>
      </c>
      <c r="D165" s="184">
        <f t="shared" si="15"/>
        <v>45</v>
      </c>
      <c r="E165" s="184">
        <f t="shared" ca="1" si="20"/>
        <v>75</v>
      </c>
      <c r="F165" s="184">
        <f t="shared" si="16"/>
        <v>3000</v>
      </c>
      <c r="G165" s="184">
        <f t="shared" ca="1" si="17"/>
        <v>6750</v>
      </c>
      <c r="H165" s="184">
        <f t="shared" ca="1" si="18"/>
        <v>6375</v>
      </c>
      <c r="I165" s="192">
        <f t="shared" ca="1" si="19"/>
        <v>375</v>
      </c>
    </row>
    <row r="166" spans="1:9" x14ac:dyDescent="0.25">
      <c r="A166" s="184">
        <v>151</v>
      </c>
      <c r="C166" s="184">
        <f t="shared" si="14"/>
        <v>90</v>
      </c>
      <c r="D166" s="184">
        <f t="shared" si="15"/>
        <v>45</v>
      </c>
      <c r="E166" s="184">
        <f t="shared" ca="1" si="20"/>
        <v>75</v>
      </c>
      <c r="F166" s="184">
        <f t="shared" si="16"/>
        <v>3000</v>
      </c>
      <c r="G166" s="184">
        <f t="shared" ca="1" si="17"/>
        <v>6750</v>
      </c>
      <c r="H166" s="184">
        <f t="shared" ca="1" si="18"/>
        <v>6375</v>
      </c>
      <c r="I166" s="192">
        <f t="shared" ca="1" si="19"/>
        <v>375</v>
      </c>
    </row>
    <row r="167" spans="1:9" x14ac:dyDescent="0.25">
      <c r="A167" s="184">
        <v>152</v>
      </c>
      <c r="C167" s="184">
        <f t="shared" si="14"/>
        <v>90</v>
      </c>
      <c r="D167" s="184">
        <f t="shared" si="15"/>
        <v>45</v>
      </c>
      <c r="E167" s="184">
        <f t="shared" ca="1" si="20"/>
        <v>100</v>
      </c>
      <c r="F167" s="184">
        <f t="shared" si="16"/>
        <v>3000</v>
      </c>
      <c r="G167" s="184">
        <f t="shared" ca="1" si="17"/>
        <v>9000</v>
      </c>
      <c r="H167" s="184">
        <f t="shared" ca="1" si="18"/>
        <v>7500</v>
      </c>
      <c r="I167" s="192">
        <f t="shared" ca="1" si="19"/>
        <v>1500</v>
      </c>
    </row>
    <row r="168" spans="1:9" x14ac:dyDescent="0.25">
      <c r="A168" s="184">
        <v>153</v>
      </c>
      <c r="C168" s="184">
        <f t="shared" si="14"/>
        <v>90</v>
      </c>
      <c r="D168" s="184">
        <f t="shared" si="15"/>
        <v>45</v>
      </c>
      <c r="E168" s="184">
        <f t="shared" ca="1" si="20"/>
        <v>100</v>
      </c>
      <c r="F168" s="184">
        <f t="shared" si="16"/>
        <v>3000</v>
      </c>
      <c r="G168" s="184">
        <f t="shared" ca="1" si="17"/>
        <v>9000</v>
      </c>
      <c r="H168" s="184">
        <f t="shared" ca="1" si="18"/>
        <v>7500</v>
      </c>
      <c r="I168" s="192">
        <f t="shared" ca="1" si="19"/>
        <v>1500</v>
      </c>
    </row>
    <row r="169" spans="1:9" x14ac:dyDescent="0.25">
      <c r="A169" s="184">
        <v>154</v>
      </c>
      <c r="C169" s="184">
        <f t="shared" si="14"/>
        <v>90</v>
      </c>
      <c r="D169" s="184">
        <f t="shared" si="15"/>
        <v>45</v>
      </c>
      <c r="E169" s="184">
        <f t="shared" ca="1" si="20"/>
        <v>75</v>
      </c>
      <c r="F169" s="184">
        <f t="shared" si="16"/>
        <v>3000</v>
      </c>
      <c r="G169" s="184">
        <f t="shared" ca="1" si="17"/>
        <v>6750</v>
      </c>
      <c r="H169" s="184">
        <f t="shared" ca="1" si="18"/>
        <v>6375</v>
      </c>
      <c r="I169" s="192">
        <f t="shared" ca="1" si="19"/>
        <v>375</v>
      </c>
    </row>
    <row r="170" spans="1:9" x14ac:dyDescent="0.25">
      <c r="A170" s="184">
        <v>155</v>
      </c>
      <c r="C170" s="184">
        <f t="shared" si="14"/>
        <v>90</v>
      </c>
      <c r="D170" s="184">
        <f t="shared" si="15"/>
        <v>45</v>
      </c>
      <c r="E170" s="184">
        <f t="shared" ca="1" si="20"/>
        <v>50</v>
      </c>
      <c r="F170" s="184">
        <f t="shared" si="16"/>
        <v>3000</v>
      </c>
      <c r="G170" s="184">
        <f t="shared" ca="1" si="17"/>
        <v>4500</v>
      </c>
      <c r="H170" s="184">
        <f t="shared" ca="1" si="18"/>
        <v>5250</v>
      </c>
      <c r="I170" s="192">
        <f t="shared" ca="1" si="19"/>
        <v>-750</v>
      </c>
    </row>
    <row r="171" spans="1:9" x14ac:dyDescent="0.25">
      <c r="A171" s="184">
        <v>156</v>
      </c>
      <c r="C171" s="184">
        <f t="shared" si="14"/>
        <v>90</v>
      </c>
      <c r="D171" s="184">
        <f t="shared" si="15"/>
        <v>45</v>
      </c>
      <c r="E171" s="184">
        <f t="shared" ca="1" si="20"/>
        <v>75</v>
      </c>
      <c r="F171" s="184">
        <f t="shared" si="16"/>
        <v>3000</v>
      </c>
      <c r="G171" s="184">
        <f t="shared" ca="1" si="17"/>
        <v>6750</v>
      </c>
      <c r="H171" s="184">
        <f t="shared" ca="1" si="18"/>
        <v>6375</v>
      </c>
      <c r="I171" s="192">
        <f t="shared" ca="1" si="19"/>
        <v>375</v>
      </c>
    </row>
    <row r="172" spans="1:9" x14ac:dyDescent="0.25">
      <c r="A172" s="184">
        <v>157</v>
      </c>
      <c r="C172" s="184">
        <f t="shared" si="14"/>
        <v>90</v>
      </c>
      <c r="D172" s="184">
        <f t="shared" si="15"/>
        <v>45</v>
      </c>
      <c r="E172" s="184">
        <f t="shared" ca="1" si="20"/>
        <v>75</v>
      </c>
      <c r="F172" s="184">
        <f t="shared" si="16"/>
        <v>3000</v>
      </c>
      <c r="G172" s="184">
        <f t="shared" ca="1" si="17"/>
        <v>6750</v>
      </c>
      <c r="H172" s="184">
        <f t="shared" ca="1" si="18"/>
        <v>6375</v>
      </c>
      <c r="I172" s="192">
        <f t="shared" ca="1" si="19"/>
        <v>375</v>
      </c>
    </row>
    <row r="173" spans="1:9" x14ac:dyDescent="0.25">
      <c r="A173" s="184">
        <v>158</v>
      </c>
      <c r="C173" s="184">
        <f t="shared" si="14"/>
        <v>90</v>
      </c>
      <c r="D173" s="184">
        <f t="shared" si="15"/>
        <v>45</v>
      </c>
      <c r="E173" s="184">
        <f t="shared" ca="1" si="20"/>
        <v>50</v>
      </c>
      <c r="F173" s="184">
        <f t="shared" si="16"/>
        <v>3000</v>
      </c>
      <c r="G173" s="184">
        <f t="shared" ca="1" si="17"/>
        <v>4500</v>
      </c>
      <c r="H173" s="184">
        <f t="shared" ca="1" si="18"/>
        <v>5250</v>
      </c>
      <c r="I173" s="192">
        <f t="shared" ca="1" si="19"/>
        <v>-750</v>
      </c>
    </row>
    <row r="174" spans="1:9" x14ac:dyDescent="0.25">
      <c r="A174" s="184">
        <v>159</v>
      </c>
      <c r="C174" s="184">
        <f t="shared" si="14"/>
        <v>90</v>
      </c>
      <c r="D174" s="184">
        <f t="shared" si="15"/>
        <v>45</v>
      </c>
      <c r="E174" s="184">
        <f t="shared" ca="1" si="20"/>
        <v>75</v>
      </c>
      <c r="F174" s="184">
        <f t="shared" si="16"/>
        <v>3000</v>
      </c>
      <c r="G174" s="184">
        <f t="shared" ca="1" si="17"/>
        <v>6750</v>
      </c>
      <c r="H174" s="184">
        <f t="shared" ca="1" si="18"/>
        <v>6375</v>
      </c>
      <c r="I174" s="192">
        <f t="shared" ca="1" si="19"/>
        <v>375</v>
      </c>
    </row>
    <row r="175" spans="1:9" x14ac:dyDescent="0.25">
      <c r="A175" s="184">
        <v>160</v>
      </c>
      <c r="C175" s="184">
        <f t="shared" si="14"/>
        <v>90</v>
      </c>
      <c r="D175" s="184">
        <f t="shared" si="15"/>
        <v>45</v>
      </c>
      <c r="E175" s="184">
        <f t="shared" ca="1" si="20"/>
        <v>50</v>
      </c>
      <c r="F175" s="184">
        <f t="shared" si="16"/>
        <v>3000</v>
      </c>
      <c r="G175" s="184">
        <f t="shared" ca="1" si="17"/>
        <v>4500</v>
      </c>
      <c r="H175" s="184">
        <f t="shared" ca="1" si="18"/>
        <v>5250</v>
      </c>
      <c r="I175" s="192">
        <f t="shared" ca="1" si="19"/>
        <v>-750</v>
      </c>
    </row>
    <row r="176" spans="1:9" x14ac:dyDescent="0.25">
      <c r="A176" s="184">
        <v>161</v>
      </c>
      <c r="C176" s="184">
        <f t="shared" si="14"/>
        <v>90</v>
      </c>
      <c r="D176" s="184">
        <f t="shared" si="15"/>
        <v>45</v>
      </c>
      <c r="E176" s="184">
        <f t="shared" ca="1" si="20"/>
        <v>100</v>
      </c>
      <c r="F176" s="184">
        <f t="shared" si="16"/>
        <v>3000</v>
      </c>
      <c r="G176" s="184">
        <f t="shared" ca="1" si="17"/>
        <v>9000</v>
      </c>
      <c r="H176" s="184">
        <f t="shared" ca="1" si="18"/>
        <v>7500</v>
      </c>
      <c r="I176" s="192">
        <f t="shared" ca="1" si="19"/>
        <v>1500</v>
      </c>
    </row>
    <row r="177" spans="1:9" x14ac:dyDescent="0.25">
      <c r="A177" s="184">
        <v>162</v>
      </c>
      <c r="C177" s="184">
        <f t="shared" si="14"/>
        <v>90</v>
      </c>
      <c r="D177" s="184">
        <f t="shared" si="15"/>
        <v>45</v>
      </c>
      <c r="E177" s="184">
        <f t="shared" ca="1" si="20"/>
        <v>75</v>
      </c>
      <c r="F177" s="184">
        <f t="shared" si="16"/>
        <v>3000</v>
      </c>
      <c r="G177" s="184">
        <f t="shared" ca="1" si="17"/>
        <v>6750</v>
      </c>
      <c r="H177" s="184">
        <f t="shared" ca="1" si="18"/>
        <v>6375</v>
      </c>
      <c r="I177" s="192">
        <f t="shared" ca="1" si="19"/>
        <v>375</v>
      </c>
    </row>
    <row r="178" spans="1:9" x14ac:dyDescent="0.25">
      <c r="A178" s="184">
        <v>163</v>
      </c>
      <c r="C178" s="184">
        <f t="shared" si="14"/>
        <v>90</v>
      </c>
      <c r="D178" s="184">
        <f t="shared" si="15"/>
        <v>45</v>
      </c>
      <c r="E178" s="184">
        <f t="shared" ca="1" si="20"/>
        <v>50</v>
      </c>
      <c r="F178" s="184">
        <f t="shared" si="16"/>
        <v>3000</v>
      </c>
      <c r="G178" s="184">
        <f t="shared" ca="1" si="17"/>
        <v>4500</v>
      </c>
      <c r="H178" s="184">
        <f t="shared" ca="1" si="18"/>
        <v>5250</v>
      </c>
      <c r="I178" s="192">
        <f t="shared" ca="1" si="19"/>
        <v>-750</v>
      </c>
    </row>
    <row r="179" spans="1:9" x14ac:dyDescent="0.25">
      <c r="A179" s="184">
        <v>164</v>
      </c>
      <c r="C179" s="184">
        <f t="shared" si="14"/>
        <v>90</v>
      </c>
      <c r="D179" s="184">
        <f t="shared" si="15"/>
        <v>45</v>
      </c>
      <c r="E179" s="184">
        <f t="shared" ca="1" si="20"/>
        <v>100</v>
      </c>
      <c r="F179" s="184">
        <f t="shared" si="16"/>
        <v>3000</v>
      </c>
      <c r="G179" s="184">
        <f t="shared" ca="1" si="17"/>
        <v>9000</v>
      </c>
      <c r="H179" s="184">
        <f t="shared" ca="1" si="18"/>
        <v>7500</v>
      </c>
      <c r="I179" s="192">
        <f t="shared" ca="1" si="19"/>
        <v>1500</v>
      </c>
    </row>
    <row r="180" spans="1:9" x14ac:dyDescent="0.25">
      <c r="A180" s="184">
        <v>165</v>
      </c>
      <c r="C180" s="184">
        <f t="shared" si="14"/>
        <v>90</v>
      </c>
      <c r="D180" s="184">
        <f t="shared" si="15"/>
        <v>45</v>
      </c>
      <c r="E180" s="184">
        <f t="shared" ca="1" si="20"/>
        <v>100</v>
      </c>
      <c r="F180" s="184">
        <f t="shared" si="16"/>
        <v>3000</v>
      </c>
      <c r="G180" s="184">
        <f t="shared" ca="1" si="17"/>
        <v>9000</v>
      </c>
      <c r="H180" s="184">
        <f t="shared" ca="1" si="18"/>
        <v>7500</v>
      </c>
      <c r="I180" s="192">
        <f t="shared" ca="1" si="19"/>
        <v>1500</v>
      </c>
    </row>
    <row r="181" spans="1:9" x14ac:dyDescent="0.25">
      <c r="A181" s="184">
        <v>166</v>
      </c>
      <c r="C181" s="184">
        <f t="shared" si="14"/>
        <v>90</v>
      </c>
      <c r="D181" s="184">
        <f t="shared" si="15"/>
        <v>45</v>
      </c>
      <c r="E181" s="184">
        <f t="shared" ca="1" si="20"/>
        <v>75</v>
      </c>
      <c r="F181" s="184">
        <f t="shared" si="16"/>
        <v>3000</v>
      </c>
      <c r="G181" s="184">
        <f t="shared" ca="1" si="17"/>
        <v>6750</v>
      </c>
      <c r="H181" s="184">
        <f t="shared" ca="1" si="18"/>
        <v>6375</v>
      </c>
      <c r="I181" s="192">
        <f t="shared" ca="1" si="19"/>
        <v>375</v>
      </c>
    </row>
    <row r="182" spans="1:9" x14ac:dyDescent="0.25">
      <c r="A182" s="184">
        <v>167</v>
      </c>
      <c r="C182" s="184">
        <f t="shared" si="14"/>
        <v>90</v>
      </c>
      <c r="D182" s="184">
        <f t="shared" si="15"/>
        <v>45</v>
      </c>
      <c r="E182" s="184">
        <f t="shared" ca="1" si="20"/>
        <v>50</v>
      </c>
      <c r="F182" s="184">
        <f t="shared" si="16"/>
        <v>3000</v>
      </c>
      <c r="G182" s="184">
        <f t="shared" ca="1" si="17"/>
        <v>4500</v>
      </c>
      <c r="H182" s="184">
        <f t="shared" ca="1" si="18"/>
        <v>5250</v>
      </c>
      <c r="I182" s="192">
        <f t="shared" ca="1" si="19"/>
        <v>-750</v>
      </c>
    </row>
    <row r="183" spans="1:9" x14ac:dyDescent="0.25">
      <c r="A183" s="184">
        <v>168</v>
      </c>
      <c r="C183" s="184">
        <f t="shared" si="14"/>
        <v>90</v>
      </c>
      <c r="D183" s="184">
        <f t="shared" si="15"/>
        <v>45</v>
      </c>
      <c r="E183" s="184">
        <f t="shared" ca="1" si="20"/>
        <v>75</v>
      </c>
      <c r="F183" s="184">
        <f t="shared" si="16"/>
        <v>3000</v>
      </c>
      <c r="G183" s="184">
        <f t="shared" ca="1" si="17"/>
        <v>6750</v>
      </c>
      <c r="H183" s="184">
        <f t="shared" ca="1" si="18"/>
        <v>6375</v>
      </c>
      <c r="I183" s="192">
        <f t="shared" ca="1" si="19"/>
        <v>375</v>
      </c>
    </row>
    <row r="184" spans="1:9" x14ac:dyDescent="0.25">
      <c r="A184" s="184">
        <v>169</v>
      </c>
      <c r="C184" s="184">
        <f t="shared" si="14"/>
        <v>90</v>
      </c>
      <c r="D184" s="184">
        <f t="shared" si="15"/>
        <v>45</v>
      </c>
      <c r="E184" s="184">
        <f t="shared" ca="1" si="20"/>
        <v>50</v>
      </c>
      <c r="F184" s="184">
        <f t="shared" si="16"/>
        <v>3000</v>
      </c>
      <c r="G184" s="184">
        <f t="shared" ca="1" si="17"/>
        <v>4500</v>
      </c>
      <c r="H184" s="184">
        <f t="shared" ca="1" si="18"/>
        <v>5250</v>
      </c>
      <c r="I184" s="192">
        <f t="shared" ca="1" si="19"/>
        <v>-750</v>
      </c>
    </row>
    <row r="185" spans="1:9" x14ac:dyDescent="0.25">
      <c r="A185" s="184">
        <v>170</v>
      </c>
      <c r="C185" s="184">
        <f t="shared" si="14"/>
        <v>90</v>
      </c>
      <c r="D185" s="184">
        <f t="shared" si="15"/>
        <v>45</v>
      </c>
      <c r="E185" s="184">
        <f t="shared" ca="1" si="20"/>
        <v>100</v>
      </c>
      <c r="F185" s="184">
        <f t="shared" si="16"/>
        <v>3000</v>
      </c>
      <c r="G185" s="184">
        <f t="shared" ca="1" si="17"/>
        <v>9000</v>
      </c>
      <c r="H185" s="184">
        <f t="shared" ca="1" si="18"/>
        <v>7500</v>
      </c>
      <c r="I185" s="192">
        <f t="shared" ca="1" si="19"/>
        <v>1500</v>
      </c>
    </row>
    <row r="186" spans="1:9" x14ac:dyDescent="0.25">
      <c r="A186" s="184">
        <v>171</v>
      </c>
      <c r="C186" s="184">
        <f t="shared" si="14"/>
        <v>90</v>
      </c>
      <c r="D186" s="184">
        <f t="shared" si="15"/>
        <v>45</v>
      </c>
      <c r="E186" s="184">
        <f t="shared" ca="1" si="20"/>
        <v>75</v>
      </c>
      <c r="F186" s="184">
        <f t="shared" si="16"/>
        <v>3000</v>
      </c>
      <c r="G186" s="184">
        <f t="shared" ca="1" si="17"/>
        <v>6750</v>
      </c>
      <c r="H186" s="184">
        <f t="shared" ca="1" si="18"/>
        <v>6375</v>
      </c>
      <c r="I186" s="192">
        <f t="shared" ca="1" si="19"/>
        <v>375</v>
      </c>
    </row>
    <row r="187" spans="1:9" x14ac:dyDescent="0.25">
      <c r="A187" s="184">
        <v>172</v>
      </c>
      <c r="C187" s="184">
        <f t="shared" si="14"/>
        <v>90</v>
      </c>
      <c r="D187" s="184">
        <f t="shared" si="15"/>
        <v>45</v>
      </c>
      <c r="E187" s="184">
        <f t="shared" ca="1" si="20"/>
        <v>75</v>
      </c>
      <c r="F187" s="184">
        <f t="shared" si="16"/>
        <v>3000</v>
      </c>
      <c r="G187" s="184">
        <f t="shared" ca="1" si="17"/>
        <v>6750</v>
      </c>
      <c r="H187" s="184">
        <f t="shared" ca="1" si="18"/>
        <v>6375</v>
      </c>
      <c r="I187" s="192">
        <f t="shared" ca="1" si="19"/>
        <v>375</v>
      </c>
    </row>
    <row r="188" spans="1:9" x14ac:dyDescent="0.25">
      <c r="A188" s="184">
        <v>173</v>
      </c>
      <c r="C188" s="184">
        <f t="shared" si="14"/>
        <v>90</v>
      </c>
      <c r="D188" s="184">
        <f t="shared" si="15"/>
        <v>45</v>
      </c>
      <c r="E188" s="184">
        <f t="shared" ca="1" si="20"/>
        <v>75</v>
      </c>
      <c r="F188" s="184">
        <f t="shared" si="16"/>
        <v>3000</v>
      </c>
      <c r="G188" s="184">
        <f t="shared" ca="1" si="17"/>
        <v>6750</v>
      </c>
      <c r="H188" s="184">
        <f t="shared" ca="1" si="18"/>
        <v>6375</v>
      </c>
      <c r="I188" s="192">
        <f t="shared" ca="1" si="19"/>
        <v>375</v>
      </c>
    </row>
    <row r="189" spans="1:9" x14ac:dyDescent="0.25">
      <c r="A189" s="184">
        <v>174</v>
      </c>
      <c r="C189" s="184">
        <f t="shared" si="14"/>
        <v>90</v>
      </c>
      <c r="D189" s="184">
        <f t="shared" si="15"/>
        <v>45</v>
      </c>
      <c r="E189" s="184">
        <f t="shared" ca="1" si="20"/>
        <v>75</v>
      </c>
      <c r="F189" s="184">
        <f t="shared" si="16"/>
        <v>3000</v>
      </c>
      <c r="G189" s="184">
        <f t="shared" ca="1" si="17"/>
        <v>6750</v>
      </c>
      <c r="H189" s="184">
        <f t="shared" ca="1" si="18"/>
        <v>6375</v>
      </c>
      <c r="I189" s="192">
        <f t="shared" ca="1" si="19"/>
        <v>375</v>
      </c>
    </row>
    <row r="190" spans="1:9" x14ac:dyDescent="0.25">
      <c r="A190" s="184">
        <v>175</v>
      </c>
      <c r="C190" s="184">
        <f t="shared" si="14"/>
        <v>90</v>
      </c>
      <c r="D190" s="184">
        <f t="shared" si="15"/>
        <v>45</v>
      </c>
      <c r="E190" s="184">
        <f t="shared" ca="1" si="20"/>
        <v>75</v>
      </c>
      <c r="F190" s="184">
        <f t="shared" si="16"/>
        <v>3000</v>
      </c>
      <c r="G190" s="184">
        <f t="shared" ca="1" si="17"/>
        <v>6750</v>
      </c>
      <c r="H190" s="184">
        <f t="shared" ca="1" si="18"/>
        <v>6375</v>
      </c>
      <c r="I190" s="192">
        <f t="shared" ca="1" si="19"/>
        <v>375</v>
      </c>
    </row>
    <row r="191" spans="1:9" x14ac:dyDescent="0.25">
      <c r="A191" s="184">
        <v>176</v>
      </c>
      <c r="C191" s="184">
        <f t="shared" si="14"/>
        <v>90</v>
      </c>
      <c r="D191" s="184">
        <f t="shared" si="15"/>
        <v>45</v>
      </c>
      <c r="E191" s="184">
        <f t="shared" ca="1" si="20"/>
        <v>100</v>
      </c>
      <c r="F191" s="184">
        <f t="shared" si="16"/>
        <v>3000</v>
      </c>
      <c r="G191" s="184">
        <f t="shared" ca="1" si="17"/>
        <v>9000</v>
      </c>
      <c r="H191" s="184">
        <f t="shared" ca="1" si="18"/>
        <v>7500</v>
      </c>
      <c r="I191" s="192">
        <f t="shared" ca="1" si="19"/>
        <v>1500</v>
      </c>
    </row>
    <row r="192" spans="1:9" x14ac:dyDescent="0.25">
      <c r="A192" s="184">
        <v>177</v>
      </c>
      <c r="C192" s="184">
        <f t="shared" si="14"/>
        <v>90</v>
      </c>
      <c r="D192" s="184">
        <f t="shared" si="15"/>
        <v>45</v>
      </c>
      <c r="E192" s="184">
        <f t="shared" ca="1" si="20"/>
        <v>75</v>
      </c>
      <c r="F192" s="184">
        <f t="shared" si="16"/>
        <v>3000</v>
      </c>
      <c r="G192" s="184">
        <f t="shared" ca="1" si="17"/>
        <v>6750</v>
      </c>
      <c r="H192" s="184">
        <f t="shared" ca="1" si="18"/>
        <v>6375</v>
      </c>
      <c r="I192" s="192">
        <f t="shared" ca="1" si="19"/>
        <v>375</v>
      </c>
    </row>
    <row r="193" spans="1:9" x14ac:dyDescent="0.25">
      <c r="A193" s="184">
        <v>178</v>
      </c>
      <c r="C193" s="184">
        <f t="shared" si="14"/>
        <v>90</v>
      </c>
      <c r="D193" s="184">
        <f t="shared" si="15"/>
        <v>45</v>
      </c>
      <c r="E193" s="184">
        <f t="shared" ca="1" si="20"/>
        <v>75</v>
      </c>
      <c r="F193" s="184">
        <f t="shared" si="16"/>
        <v>3000</v>
      </c>
      <c r="G193" s="184">
        <f t="shared" ca="1" si="17"/>
        <v>6750</v>
      </c>
      <c r="H193" s="184">
        <f t="shared" ca="1" si="18"/>
        <v>6375</v>
      </c>
      <c r="I193" s="192">
        <f t="shared" ca="1" si="19"/>
        <v>375</v>
      </c>
    </row>
    <row r="194" spans="1:9" x14ac:dyDescent="0.25">
      <c r="A194" s="184">
        <v>179</v>
      </c>
      <c r="C194" s="184">
        <f t="shared" si="14"/>
        <v>90</v>
      </c>
      <c r="D194" s="184">
        <f t="shared" si="15"/>
        <v>45</v>
      </c>
      <c r="E194" s="184">
        <f t="shared" ca="1" si="20"/>
        <v>75</v>
      </c>
      <c r="F194" s="184">
        <f t="shared" si="16"/>
        <v>3000</v>
      </c>
      <c r="G194" s="184">
        <f t="shared" ca="1" si="17"/>
        <v>6750</v>
      </c>
      <c r="H194" s="184">
        <f t="shared" ca="1" si="18"/>
        <v>6375</v>
      </c>
      <c r="I194" s="192">
        <f t="shared" ca="1" si="19"/>
        <v>375</v>
      </c>
    </row>
    <row r="195" spans="1:9" x14ac:dyDescent="0.25">
      <c r="A195" s="184">
        <v>180</v>
      </c>
      <c r="C195" s="184">
        <f t="shared" si="14"/>
        <v>90</v>
      </c>
      <c r="D195" s="184">
        <f t="shared" si="15"/>
        <v>45</v>
      </c>
      <c r="E195" s="184">
        <f t="shared" ca="1" si="20"/>
        <v>50</v>
      </c>
      <c r="F195" s="184">
        <f t="shared" si="16"/>
        <v>3000</v>
      </c>
      <c r="G195" s="184">
        <f t="shared" ca="1" si="17"/>
        <v>4500</v>
      </c>
      <c r="H195" s="184">
        <f t="shared" ca="1" si="18"/>
        <v>5250</v>
      </c>
      <c r="I195" s="192">
        <f t="shared" ca="1" si="19"/>
        <v>-750</v>
      </c>
    </row>
    <row r="196" spans="1:9" x14ac:dyDescent="0.25">
      <c r="A196" s="184">
        <v>181</v>
      </c>
      <c r="C196" s="184">
        <f t="shared" si="14"/>
        <v>90</v>
      </c>
      <c r="D196" s="184">
        <f t="shared" si="15"/>
        <v>45</v>
      </c>
      <c r="E196" s="184">
        <f t="shared" ca="1" si="20"/>
        <v>75</v>
      </c>
      <c r="F196" s="184">
        <f t="shared" si="16"/>
        <v>3000</v>
      </c>
      <c r="G196" s="184">
        <f t="shared" ca="1" si="17"/>
        <v>6750</v>
      </c>
      <c r="H196" s="184">
        <f t="shared" ca="1" si="18"/>
        <v>6375</v>
      </c>
      <c r="I196" s="192">
        <f t="shared" ca="1" si="19"/>
        <v>375</v>
      </c>
    </row>
    <row r="197" spans="1:9" x14ac:dyDescent="0.25">
      <c r="A197" s="184">
        <v>182</v>
      </c>
      <c r="C197" s="184">
        <f t="shared" si="14"/>
        <v>90</v>
      </c>
      <c r="D197" s="184">
        <f t="shared" si="15"/>
        <v>45</v>
      </c>
      <c r="E197" s="184">
        <f t="shared" ca="1" si="20"/>
        <v>50</v>
      </c>
      <c r="F197" s="184">
        <f t="shared" si="16"/>
        <v>3000</v>
      </c>
      <c r="G197" s="184">
        <f t="shared" ca="1" si="17"/>
        <v>4500</v>
      </c>
      <c r="H197" s="184">
        <f t="shared" ca="1" si="18"/>
        <v>5250</v>
      </c>
      <c r="I197" s="192">
        <f t="shared" ca="1" si="19"/>
        <v>-750</v>
      </c>
    </row>
    <row r="198" spans="1:9" x14ac:dyDescent="0.25">
      <c r="A198" s="184">
        <v>183</v>
      </c>
      <c r="C198" s="184">
        <f t="shared" si="14"/>
        <v>90</v>
      </c>
      <c r="D198" s="184">
        <f t="shared" si="15"/>
        <v>45</v>
      </c>
      <c r="E198" s="184">
        <f t="shared" ca="1" si="20"/>
        <v>75</v>
      </c>
      <c r="F198" s="184">
        <f t="shared" si="16"/>
        <v>3000</v>
      </c>
      <c r="G198" s="184">
        <f t="shared" ca="1" si="17"/>
        <v>6750</v>
      </c>
      <c r="H198" s="184">
        <f t="shared" ca="1" si="18"/>
        <v>6375</v>
      </c>
      <c r="I198" s="192">
        <f t="shared" ca="1" si="19"/>
        <v>375</v>
      </c>
    </row>
    <row r="199" spans="1:9" x14ac:dyDescent="0.25">
      <c r="A199" s="184">
        <v>184</v>
      </c>
      <c r="C199" s="184">
        <f t="shared" si="14"/>
        <v>90</v>
      </c>
      <c r="D199" s="184">
        <f t="shared" si="15"/>
        <v>45</v>
      </c>
      <c r="E199" s="184">
        <f t="shared" ca="1" si="20"/>
        <v>75</v>
      </c>
      <c r="F199" s="184">
        <f t="shared" si="16"/>
        <v>3000</v>
      </c>
      <c r="G199" s="184">
        <f t="shared" ca="1" si="17"/>
        <v>6750</v>
      </c>
      <c r="H199" s="184">
        <f t="shared" ca="1" si="18"/>
        <v>6375</v>
      </c>
      <c r="I199" s="192">
        <f t="shared" ca="1" si="19"/>
        <v>375</v>
      </c>
    </row>
    <row r="200" spans="1:9" x14ac:dyDescent="0.25">
      <c r="A200" s="184">
        <v>185</v>
      </c>
      <c r="C200" s="184">
        <f t="shared" si="14"/>
        <v>90</v>
      </c>
      <c r="D200" s="184">
        <f t="shared" si="15"/>
        <v>45</v>
      </c>
      <c r="E200" s="184">
        <f t="shared" ca="1" si="20"/>
        <v>75</v>
      </c>
      <c r="F200" s="184">
        <f t="shared" si="16"/>
        <v>3000</v>
      </c>
      <c r="G200" s="184">
        <f t="shared" ca="1" si="17"/>
        <v>6750</v>
      </c>
      <c r="H200" s="184">
        <f t="shared" ca="1" si="18"/>
        <v>6375</v>
      </c>
      <c r="I200" s="192">
        <f t="shared" ca="1" si="19"/>
        <v>375</v>
      </c>
    </row>
    <row r="201" spans="1:9" x14ac:dyDescent="0.25">
      <c r="A201" s="184">
        <v>186</v>
      </c>
      <c r="C201" s="184">
        <f t="shared" si="14"/>
        <v>90</v>
      </c>
      <c r="D201" s="184">
        <f t="shared" si="15"/>
        <v>45</v>
      </c>
      <c r="E201" s="184">
        <f t="shared" ca="1" si="20"/>
        <v>75</v>
      </c>
      <c r="F201" s="184">
        <f t="shared" si="16"/>
        <v>3000</v>
      </c>
      <c r="G201" s="184">
        <f t="shared" ca="1" si="17"/>
        <v>6750</v>
      </c>
      <c r="H201" s="184">
        <f t="shared" ca="1" si="18"/>
        <v>6375</v>
      </c>
      <c r="I201" s="192">
        <f t="shared" ca="1" si="19"/>
        <v>375</v>
      </c>
    </row>
    <row r="202" spans="1:9" x14ac:dyDescent="0.25">
      <c r="A202" s="184">
        <v>187</v>
      </c>
      <c r="C202" s="184">
        <f t="shared" si="14"/>
        <v>90</v>
      </c>
      <c r="D202" s="184">
        <f t="shared" si="15"/>
        <v>45</v>
      </c>
      <c r="E202" s="184">
        <f t="shared" ca="1" si="20"/>
        <v>100</v>
      </c>
      <c r="F202" s="184">
        <f t="shared" si="16"/>
        <v>3000</v>
      </c>
      <c r="G202" s="184">
        <f t="shared" ca="1" si="17"/>
        <v>9000</v>
      </c>
      <c r="H202" s="184">
        <f t="shared" ca="1" si="18"/>
        <v>7500</v>
      </c>
      <c r="I202" s="192">
        <f t="shared" ca="1" si="19"/>
        <v>1500</v>
      </c>
    </row>
    <row r="203" spans="1:9" x14ac:dyDescent="0.25">
      <c r="A203" s="184">
        <v>188</v>
      </c>
      <c r="C203" s="184">
        <f t="shared" si="14"/>
        <v>90</v>
      </c>
      <c r="D203" s="184">
        <f t="shared" si="15"/>
        <v>45</v>
      </c>
      <c r="E203" s="184">
        <f t="shared" ca="1" si="20"/>
        <v>50</v>
      </c>
      <c r="F203" s="184">
        <f t="shared" si="16"/>
        <v>3000</v>
      </c>
      <c r="G203" s="184">
        <f t="shared" ca="1" si="17"/>
        <v>4500</v>
      </c>
      <c r="H203" s="184">
        <f t="shared" ca="1" si="18"/>
        <v>5250</v>
      </c>
      <c r="I203" s="192">
        <f t="shared" ca="1" si="19"/>
        <v>-750</v>
      </c>
    </row>
    <row r="204" spans="1:9" x14ac:dyDescent="0.25">
      <c r="A204" s="184">
        <v>189</v>
      </c>
      <c r="C204" s="184">
        <f t="shared" si="14"/>
        <v>90</v>
      </c>
      <c r="D204" s="184">
        <f t="shared" si="15"/>
        <v>45</v>
      </c>
      <c r="E204" s="184">
        <f t="shared" ca="1" si="20"/>
        <v>75</v>
      </c>
      <c r="F204" s="184">
        <f t="shared" si="16"/>
        <v>3000</v>
      </c>
      <c r="G204" s="184">
        <f t="shared" ca="1" si="17"/>
        <v>6750</v>
      </c>
      <c r="H204" s="184">
        <f t="shared" ca="1" si="18"/>
        <v>6375</v>
      </c>
      <c r="I204" s="192">
        <f t="shared" ca="1" si="19"/>
        <v>375</v>
      </c>
    </row>
    <row r="205" spans="1:9" x14ac:dyDescent="0.25">
      <c r="A205" s="184">
        <v>190</v>
      </c>
      <c r="C205" s="184">
        <f t="shared" si="14"/>
        <v>90</v>
      </c>
      <c r="D205" s="184">
        <f t="shared" si="15"/>
        <v>45</v>
      </c>
      <c r="E205" s="184">
        <f t="shared" ca="1" si="20"/>
        <v>100</v>
      </c>
      <c r="F205" s="184">
        <f t="shared" si="16"/>
        <v>3000</v>
      </c>
      <c r="G205" s="184">
        <f t="shared" ca="1" si="17"/>
        <v>9000</v>
      </c>
      <c r="H205" s="184">
        <f t="shared" ca="1" si="18"/>
        <v>7500</v>
      </c>
      <c r="I205" s="192">
        <f t="shared" ca="1" si="19"/>
        <v>1500</v>
      </c>
    </row>
    <row r="206" spans="1:9" x14ac:dyDescent="0.25">
      <c r="A206" s="184">
        <v>191</v>
      </c>
      <c r="C206" s="184">
        <f t="shared" si="14"/>
        <v>90</v>
      </c>
      <c r="D206" s="184">
        <f t="shared" si="15"/>
        <v>45</v>
      </c>
      <c r="E206" s="184">
        <f t="shared" ca="1" si="20"/>
        <v>50</v>
      </c>
      <c r="F206" s="184">
        <f t="shared" si="16"/>
        <v>3000</v>
      </c>
      <c r="G206" s="184">
        <f t="shared" ca="1" si="17"/>
        <v>4500</v>
      </c>
      <c r="H206" s="184">
        <f t="shared" ca="1" si="18"/>
        <v>5250</v>
      </c>
      <c r="I206" s="192">
        <f t="shared" ca="1" si="19"/>
        <v>-750</v>
      </c>
    </row>
    <row r="207" spans="1:9" x14ac:dyDescent="0.25">
      <c r="A207" s="184">
        <v>192</v>
      </c>
      <c r="C207" s="184">
        <f t="shared" si="14"/>
        <v>90</v>
      </c>
      <c r="D207" s="184">
        <f t="shared" si="15"/>
        <v>45</v>
      </c>
      <c r="E207" s="184">
        <f t="shared" ca="1" si="20"/>
        <v>50</v>
      </c>
      <c r="F207" s="184">
        <f t="shared" si="16"/>
        <v>3000</v>
      </c>
      <c r="G207" s="184">
        <f t="shared" ca="1" si="17"/>
        <v>4500</v>
      </c>
      <c r="H207" s="184">
        <f t="shared" ca="1" si="18"/>
        <v>5250</v>
      </c>
      <c r="I207" s="192">
        <f t="shared" ca="1" si="19"/>
        <v>-750</v>
      </c>
    </row>
    <row r="208" spans="1:9" x14ac:dyDescent="0.25">
      <c r="A208" s="184">
        <v>193</v>
      </c>
      <c r="C208" s="184">
        <f t="shared" ref="C208:C271" si="21">$B$3</f>
        <v>90</v>
      </c>
      <c r="D208" s="184">
        <f t="shared" ref="D208:D271" si="22">$B$4</f>
        <v>45</v>
      </c>
      <c r="E208" s="184">
        <f t="shared" ca="1" si="20"/>
        <v>75</v>
      </c>
      <c r="F208" s="184">
        <f t="shared" ref="F208:F271" si="23">$B$6</f>
        <v>3000</v>
      </c>
      <c r="G208" s="184">
        <f t="shared" ref="G208:G271" ca="1" si="24">C208*E208</f>
        <v>6750</v>
      </c>
      <c r="H208" s="184">
        <f t="shared" ref="H208:H271" ca="1" si="25">F208+D208*E208</f>
        <v>6375</v>
      </c>
      <c r="I208" s="192">
        <f t="shared" ref="I208:I271" ca="1" si="26">G208-H208</f>
        <v>375</v>
      </c>
    </row>
    <row r="209" spans="1:9" x14ac:dyDescent="0.25">
      <c r="A209" s="184">
        <v>194</v>
      </c>
      <c r="C209" s="184">
        <f t="shared" si="21"/>
        <v>90</v>
      </c>
      <c r="D209" s="184">
        <f t="shared" si="22"/>
        <v>45</v>
      </c>
      <c r="E209" s="184">
        <f t="shared" ref="E209:E272" ca="1" si="27">VLOOKUP(RAND(),$E$3:$G$5,3)</f>
        <v>75</v>
      </c>
      <c r="F209" s="184">
        <f t="shared" si="23"/>
        <v>3000</v>
      </c>
      <c r="G209" s="184">
        <f t="shared" ca="1" si="24"/>
        <v>6750</v>
      </c>
      <c r="H209" s="184">
        <f t="shared" ca="1" si="25"/>
        <v>6375</v>
      </c>
      <c r="I209" s="192">
        <f t="shared" ca="1" si="26"/>
        <v>375</v>
      </c>
    </row>
    <row r="210" spans="1:9" x14ac:dyDescent="0.25">
      <c r="A210" s="184">
        <v>195</v>
      </c>
      <c r="C210" s="184">
        <f t="shared" si="21"/>
        <v>90</v>
      </c>
      <c r="D210" s="184">
        <f t="shared" si="22"/>
        <v>45</v>
      </c>
      <c r="E210" s="184">
        <f t="shared" ca="1" si="27"/>
        <v>50</v>
      </c>
      <c r="F210" s="184">
        <f t="shared" si="23"/>
        <v>3000</v>
      </c>
      <c r="G210" s="184">
        <f t="shared" ca="1" si="24"/>
        <v>4500</v>
      </c>
      <c r="H210" s="184">
        <f t="shared" ca="1" si="25"/>
        <v>5250</v>
      </c>
      <c r="I210" s="192">
        <f t="shared" ca="1" si="26"/>
        <v>-750</v>
      </c>
    </row>
    <row r="211" spans="1:9" x14ac:dyDescent="0.25">
      <c r="A211" s="184">
        <v>196</v>
      </c>
      <c r="C211" s="184">
        <f t="shared" si="21"/>
        <v>90</v>
      </c>
      <c r="D211" s="184">
        <f t="shared" si="22"/>
        <v>45</v>
      </c>
      <c r="E211" s="184">
        <f t="shared" ca="1" si="27"/>
        <v>50</v>
      </c>
      <c r="F211" s="184">
        <f t="shared" si="23"/>
        <v>3000</v>
      </c>
      <c r="G211" s="184">
        <f t="shared" ca="1" si="24"/>
        <v>4500</v>
      </c>
      <c r="H211" s="184">
        <f t="shared" ca="1" si="25"/>
        <v>5250</v>
      </c>
      <c r="I211" s="192">
        <f t="shared" ca="1" si="26"/>
        <v>-750</v>
      </c>
    </row>
    <row r="212" spans="1:9" x14ac:dyDescent="0.25">
      <c r="A212" s="184">
        <v>197</v>
      </c>
      <c r="C212" s="184">
        <f t="shared" si="21"/>
        <v>90</v>
      </c>
      <c r="D212" s="184">
        <f t="shared" si="22"/>
        <v>45</v>
      </c>
      <c r="E212" s="184">
        <f t="shared" ca="1" si="27"/>
        <v>100</v>
      </c>
      <c r="F212" s="184">
        <f t="shared" si="23"/>
        <v>3000</v>
      </c>
      <c r="G212" s="184">
        <f t="shared" ca="1" si="24"/>
        <v>9000</v>
      </c>
      <c r="H212" s="184">
        <f t="shared" ca="1" si="25"/>
        <v>7500</v>
      </c>
      <c r="I212" s="192">
        <f t="shared" ca="1" si="26"/>
        <v>1500</v>
      </c>
    </row>
    <row r="213" spans="1:9" x14ac:dyDescent="0.25">
      <c r="A213" s="184">
        <v>198</v>
      </c>
      <c r="C213" s="184">
        <f t="shared" si="21"/>
        <v>90</v>
      </c>
      <c r="D213" s="184">
        <f t="shared" si="22"/>
        <v>45</v>
      </c>
      <c r="E213" s="184">
        <f t="shared" ca="1" si="27"/>
        <v>100</v>
      </c>
      <c r="F213" s="184">
        <f t="shared" si="23"/>
        <v>3000</v>
      </c>
      <c r="G213" s="184">
        <f t="shared" ca="1" si="24"/>
        <v>9000</v>
      </c>
      <c r="H213" s="184">
        <f t="shared" ca="1" si="25"/>
        <v>7500</v>
      </c>
      <c r="I213" s="192">
        <f t="shared" ca="1" si="26"/>
        <v>1500</v>
      </c>
    </row>
    <row r="214" spans="1:9" x14ac:dyDescent="0.25">
      <c r="A214" s="184">
        <v>199</v>
      </c>
      <c r="C214" s="184">
        <f t="shared" si="21"/>
        <v>90</v>
      </c>
      <c r="D214" s="184">
        <f t="shared" si="22"/>
        <v>45</v>
      </c>
      <c r="E214" s="184">
        <f t="shared" ca="1" si="27"/>
        <v>100</v>
      </c>
      <c r="F214" s="184">
        <f t="shared" si="23"/>
        <v>3000</v>
      </c>
      <c r="G214" s="184">
        <f t="shared" ca="1" si="24"/>
        <v>9000</v>
      </c>
      <c r="H214" s="184">
        <f t="shared" ca="1" si="25"/>
        <v>7500</v>
      </c>
      <c r="I214" s="192">
        <f t="shared" ca="1" si="26"/>
        <v>1500</v>
      </c>
    </row>
    <row r="215" spans="1:9" x14ac:dyDescent="0.25">
      <c r="A215" s="184">
        <v>200</v>
      </c>
      <c r="C215" s="184">
        <f t="shared" si="21"/>
        <v>90</v>
      </c>
      <c r="D215" s="184">
        <f t="shared" si="22"/>
        <v>45</v>
      </c>
      <c r="E215" s="184">
        <f t="shared" ca="1" si="27"/>
        <v>75</v>
      </c>
      <c r="F215" s="184">
        <f t="shared" si="23"/>
        <v>3000</v>
      </c>
      <c r="G215" s="184">
        <f t="shared" ca="1" si="24"/>
        <v>6750</v>
      </c>
      <c r="H215" s="184">
        <f t="shared" ca="1" si="25"/>
        <v>6375</v>
      </c>
      <c r="I215" s="192">
        <f t="shared" ca="1" si="26"/>
        <v>375</v>
      </c>
    </row>
    <row r="216" spans="1:9" x14ac:dyDescent="0.25">
      <c r="A216" s="184">
        <v>201</v>
      </c>
      <c r="C216" s="184">
        <f t="shared" si="21"/>
        <v>90</v>
      </c>
      <c r="D216" s="184">
        <f t="shared" si="22"/>
        <v>45</v>
      </c>
      <c r="E216" s="184">
        <f t="shared" ca="1" si="27"/>
        <v>100</v>
      </c>
      <c r="F216" s="184">
        <f t="shared" si="23"/>
        <v>3000</v>
      </c>
      <c r="G216" s="184">
        <f t="shared" ca="1" si="24"/>
        <v>9000</v>
      </c>
      <c r="H216" s="184">
        <f t="shared" ca="1" si="25"/>
        <v>7500</v>
      </c>
      <c r="I216" s="192">
        <f t="shared" ca="1" si="26"/>
        <v>1500</v>
      </c>
    </row>
    <row r="217" spans="1:9" x14ac:dyDescent="0.25">
      <c r="A217" s="184">
        <v>202</v>
      </c>
      <c r="C217" s="184">
        <f t="shared" si="21"/>
        <v>90</v>
      </c>
      <c r="D217" s="184">
        <f t="shared" si="22"/>
        <v>45</v>
      </c>
      <c r="E217" s="184">
        <f t="shared" ca="1" si="27"/>
        <v>50</v>
      </c>
      <c r="F217" s="184">
        <f t="shared" si="23"/>
        <v>3000</v>
      </c>
      <c r="G217" s="184">
        <f t="shared" ca="1" si="24"/>
        <v>4500</v>
      </c>
      <c r="H217" s="184">
        <f t="shared" ca="1" si="25"/>
        <v>5250</v>
      </c>
      <c r="I217" s="192">
        <f t="shared" ca="1" si="26"/>
        <v>-750</v>
      </c>
    </row>
    <row r="218" spans="1:9" x14ac:dyDescent="0.25">
      <c r="A218" s="184">
        <v>203</v>
      </c>
      <c r="C218" s="184">
        <f t="shared" si="21"/>
        <v>90</v>
      </c>
      <c r="D218" s="184">
        <f t="shared" si="22"/>
        <v>45</v>
      </c>
      <c r="E218" s="184">
        <f t="shared" ca="1" si="27"/>
        <v>75</v>
      </c>
      <c r="F218" s="184">
        <f t="shared" si="23"/>
        <v>3000</v>
      </c>
      <c r="G218" s="184">
        <f t="shared" ca="1" si="24"/>
        <v>6750</v>
      </c>
      <c r="H218" s="184">
        <f t="shared" ca="1" si="25"/>
        <v>6375</v>
      </c>
      <c r="I218" s="192">
        <f t="shared" ca="1" si="26"/>
        <v>375</v>
      </c>
    </row>
    <row r="219" spans="1:9" x14ac:dyDescent="0.25">
      <c r="A219" s="184">
        <v>204</v>
      </c>
      <c r="C219" s="184">
        <f t="shared" si="21"/>
        <v>90</v>
      </c>
      <c r="D219" s="184">
        <f t="shared" si="22"/>
        <v>45</v>
      </c>
      <c r="E219" s="184">
        <f t="shared" ca="1" si="27"/>
        <v>100</v>
      </c>
      <c r="F219" s="184">
        <f t="shared" si="23"/>
        <v>3000</v>
      </c>
      <c r="G219" s="184">
        <f t="shared" ca="1" si="24"/>
        <v>9000</v>
      </c>
      <c r="H219" s="184">
        <f t="shared" ca="1" si="25"/>
        <v>7500</v>
      </c>
      <c r="I219" s="192">
        <f t="shared" ca="1" si="26"/>
        <v>1500</v>
      </c>
    </row>
    <row r="220" spans="1:9" x14ac:dyDescent="0.25">
      <c r="A220" s="184">
        <v>205</v>
      </c>
      <c r="C220" s="184">
        <f t="shared" si="21"/>
        <v>90</v>
      </c>
      <c r="D220" s="184">
        <f t="shared" si="22"/>
        <v>45</v>
      </c>
      <c r="E220" s="184">
        <f t="shared" ca="1" si="27"/>
        <v>100</v>
      </c>
      <c r="F220" s="184">
        <f t="shared" si="23"/>
        <v>3000</v>
      </c>
      <c r="G220" s="184">
        <f t="shared" ca="1" si="24"/>
        <v>9000</v>
      </c>
      <c r="H220" s="184">
        <f t="shared" ca="1" si="25"/>
        <v>7500</v>
      </c>
      <c r="I220" s="192">
        <f t="shared" ca="1" si="26"/>
        <v>1500</v>
      </c>
    </row>
    <row r="221" spans="1:9" x14ac:dyDescent="0.25">
      <c r="A221" s="184">
        <v>206</v>
      </c>
      <c r="C221" s="184">
        <f t="shared" si="21"/>
        <v>90</v>
      </c>
      <c r="D221" s="184">
        <f t="shared" si="22"/>
        <v>45</v>
      </c>
      <c r="E221" s="184">
        <f t="shared" ca="1" si="27"/>
        <v>75</v>
      </c>
      <c r="F221" s="184">
        <f t="shared" si="23"/>
        <v>3000</v>
      </c>
      <c r="G221" s="184">
        <f t="shared" ca="1" si="24"/>
        <v>6750</v>
      </c>
      <c r="H221" s="184">
        <f t="shared" ca="1" si="25"/>
        <v>6375</v>
      </c>
      <c r="I221" s="192">
        <f t="shared" ca="1" si="26"/>
        <v>375</v>
      </c>
    </row>
    <row r="222" spans="1:9" x14ac:dyDescent="0.25">
      <c r="A222" s="184">
        <v>207</v>
      </c>
      <c r="C222" s="184">
        <f t="shared" si="21"/>
        <v>90</v>
      </c>
      <c r="D222" s="184">
        <f t="shared" si="22"/>
        <v>45</v>
      </c>
      <c r="E222" s="184">
        <f t="shared" ca="1" si="27"/>
        <v>100</v>
      </c>
      <c r="F222" s="184">
        <f t="shared" si="23"/>
        <v>3000</v>
      </c>
      <c r="G222" s="184">
        <f t="shared" ca="1" si="24"/>
        <v>9000</v>
      </c>
      <c r="H222" s="184">
        <f t="shared" ca="1" si="25"/>
        <v>7500</v>
      </c>
      <c r="I222" s="192">
        <f t="shared" ca="1" si="26"/>
        <v>1500</v>
      </c>
    </row>
    <row r="223" spans="1:9" x14ac:dyDescent="0.25">
      <c r="A223" s="184">
        <v>208</v>
      </c>
      <c r="C223" s="184">
        <f t="shared" si="21"/>
        <v>90</v>
      </c>
      <c r="D223" s="184">
        <f t="shared" si="22"/>
        <v>45</v>
      </c>
      <c r="E223" s="184">
        <f t="shared" ca="1" si="27"/>
        <v>100</v>
      </c>
      <c r="F223" s="184">
        <f t="shared" si="23"/>
        <v>3000</v>
      </c>
      <c r="G223" s="184">
        <f t="shared" ca="1" si="24"/>
        <v>9000</v>
      </c>
      <c r="H223" s="184">
        <f t="shared" ca="1" si="25"/>
        <v>7500</v>
      </c>
      <c r="I223" s="192">
        <f t="shared" ca="1" si="26"/>
        <v>1500</v>
      </c>
    </row>
    <row r="224" spans="1:9" x14ac:dyDescent="0.25">
      <c r="A224" s="184">
        <v>209</v>
      </c>
      <c r="C224" s="184">
        <f t="shared" si="21"/>
        <v>90</v>
      </c>
      <c r="D224" s="184">
        <f t="shared" si="22"/>
        <v>45</v>
      </c>
      <c r="E224" s="184">
        <f t="shared" ca="1" si="27"/>
        <v>50</v>
      </c>
      <c r="F224" s="184">
        <f t="shared" si="23"/>
        <v>3000</v>
      </c>
      <c r="G224" s="184">
        <f t="shared" ca="1" si="24"/>
        <v>4500</v>
      </c>
      <c r="H224" s="184">
        <f t="shared" ca="1" si="25"/>
        <v>5250</v>
      </c>
      <c r="I224" s="192">
        <f t="shared" ca="1" si="26"/>
        <v>-750</v>
      </c>
    </row>
    <row r="225" spans="1:9" x14ac:dyDescent="0.25">
      <c r="A225" s="184">
        <v>210</v>
      </c>
      <c r="C225" s="184">
        <f t="shared" si="21"/>
        <v>90</v>
      </c>
      <c r="D225" s="184">
        <f t="shared" si="22"/>
        <v>45</v>
      </c>
      <c r="E225" s="184">
        <f t="shared" ca="1" si="27"/>
        <v>75</v>
      </c>
      <c r="F225" s="184">
        <f t="shared" si="23"/>
        <v>3000</v>
      </c>
      <c r="G225" s="184">
        <f t="shared" ca="1" si="24"/>
        <v>6750</v>
      </c>
      <c r="H225" s="184">
        <f t="shared" ca="1" si="25"/>
        <v>6375</v>
      </c>
      <c r="I225" s="192">
        <f t="shared" ca="1" si="26"/>
        <v>375</v>
      </c>
    </row>
    <row r="226" spans="1:9" x14ac:dyDescent="0.25">
      <c r="A226" s="184">
        <v>211</v>
      </c>
      <c r="C226" s="184">
        <f t="shared" si="21"/>
        <v>90</v>
      </c>
      <c r="D226" s="184">
        <f t="shared" si="22"/>
        <v>45</v>
      </c>
      <c r="E226" s="184">
        <f t="shared" ca="1" si="27"/>
        <v>50</v>
      </c>
      <c r="F226" s="184">
        <f t="shared" si="23"/>
        <v>3000</v>
      </c>
      <c r="G226" s="184">
        <f t="shared" ca="1" si="24"/>
        <v>4500</v>
      </c>
      <c r="H226" s="184">
        <f t="shared" ca="1" si="25"/>
        <v>5250</v>
      </c>
      <c r="I226" s="192">
        <f t="shared" ca="1" si="26"/>
        <v>-750</v>
      </c>
    </row>
    <row r="227" spans="1:9" x14ac:dyDescent="0.25">
      <c r="A227" s="184">
        <v>212</v>
      </c>
      <c r="C227" s="184">
        <f t="shared" si="21"/>
        <v>90</v>
      </c>
      <c r="D227" s="184">
        <f t="shared" si="22"/>
        <v>45</v>
      </c>
      <c r="E227" s="184">
        <f t="shared" ca="1" si="27"/>
        <v>50</v>
      </c>
      <c r="F227" s="184">
        <f t="shared" si="23"/>
        <v>3000</v>
      </c>
      <c r="G227" s="184">
        <f t="shared" ca="1" si="24"/>
        <v>4500</v>
      </c>
      <c r="H227" s="184">
        <f t="shared" ca="1" si="25"/>
        <v>5250</v>
      </c>
      <c r="I227" s="192">
        <f t="shared" ca="1" si="26"/>
        <v>-750</v>
      </c>
    </row>
    <row r="228" spans="1:9" x14ac:dyDescent="0.25">
      <c r="A228" s="184">
        <v>213</v>
      </c>
      <c r="C228" s="184">
        <f t="shared" si="21"/>
        <v>90</v>
      </c>
      <c r="D228" s="184">
        <f t="shared" si="22"/>
        <v>45</v>
      </c>
      <c r="E228" s="184">
        <f t="shared" ca="1" si="27"/>
        <v>100</v>
      </c>
      <c r="F228" s="184">
        <f t="shared" si="23"/>
        <v>3000</v>
      </c>
      <c r="G228" s="184">
        <f t="shared" ca="1" si="24"/>
        <v>9000</v>
      </c>
      <c r="H228" s="184">
        <f t="shared" ca="1" si="25"/>
        <v>7500</v>
      </c>
      <c r="I228" s="192">
        <f t="shared" ca="1" si="26"/>
        <v>1500</v>
      </c>
    </row>
    <row r="229" spans="1:9" x14ac:dyDescent="0.25">
      <c r="A229" s="184">
        <v>214</v>
      </c>
      <c r="C229" s="184">
        <f t="shared" si="21"/>
        <v>90</v>
      </c>
      <c r="D229" s="184">
        <f t="shared" si="22"/>
        <v>45</v>
      </c>
      <c r="E229" s="184">
        <f t="shared" ca="1" si="27"/>
        <v>100</v>
      </c>
      <c r="F229" s="184">
        <f t="shared" si="23"/>
        <v>3000</v>
      </c>
      <c r="G229" s="184">
        <f t="shared" ca="1" si="24"/>
        <v>9000</v>
      </c>
      <c r="H229" s="184">
        <f t="shared" ca="1" si="25"/>
        <v>7500</v>
      </c>
      <c r="I229" s="192">
        <f t="shared" ca="1" si="26"/>
        <v>1500</v>
      </c>
    </row>
    <row r="230" spans="1:9" x14ac:dyDescent="0.25">
      <c r="A230" s="184">
        <v>215</v>
      </c>
      <c r="C230" s="184">
        <f t="shared" si="21"/>
        <v>90</v>
      </c>
      <c r="D230" s="184">
        <f t="shared" si="22"/>
        <v>45</v>
      </c>
      <c r="E230" s="184">
        <f t="shared" ca="1" si="27"/>
        <v>75</v>
      </c>
      <c r="F230" s="184">
        <f t="shared" si="23"/>
        <v>3000</v>
      </c>
      <c r="G230" s="184">
        <f t="shared" ca="1" si="24"/>
        <v>6750</v>
      </c>
      <c r="H230" s="184">
        <f t="shared" ca="1" si="25"/>
        <v>6375</v>
      </c>
      <c r="I230" s="192">
        <f t="shared" ca="1" si="26"/>
        <v>375</v>
      </c>
    </row>
    <row r="231" spans="1:9" x14ac:dyDescent="0.25">
      <c r="A231" s="184">
        <v>216</v>
      </c>
      <c r="C231" s="184">
        <f t="shared" si="21"/>
        <v>90</v>
      </c>
      <c r="D231" s="184">
        <f t="shared" si="22"/>
        <v>45</v>
      </c>
      <c r="E231" s="184">
        <f t="shared" ca="1" si="27"/>
        <v>75</v>
      </c>
      <c r="F231" s="184">
        <f t="shared" si="23"/>
        <v>3000</v>
      </c>
      <c r="G231" s="184">
        <f t="shared" ca="1" si="24"/>
        <v>6750</v>
      </c>
      <c r="H231" s="184">
        <f t="shared" ca="1" si="25"/>
        <v>6375</v>
      </c>
      <c r="I231" s="192">
        <f t="shared" ca="1" si="26"/>
        <v>375</v>
      </c>
    </row>
    <row r="232" spans="1:9" x14ac:dyDescent="0.25">
      <c r="A232" s="184">
        <v>217</v>
      </c>
      <c r="C232" s="184">
        <f t="shared" si="21"/>
        <v>90</v>
      </c>
      <c r="D232" s="184">
        <f t="shared" si="22"/>
        <v>45</v>
      </c>
      <c r="E232" s="184">
        <f t="shared" ca="1" si="27"/>
        <v>75</v>
      </c>
      <c r="F232" s="184">
        <f t="shared" si="23"/>
        <v>3000</v>
      </c>
      <c r="G232" s="184">
        <f t="shared" ca="1" si="24"/>
        <v>6750</v>
      </c>
      <c r="H232" s="184">
        <f t="shared" ca="1" si="25"/>
        <v>6375</v>
      </c>
      <c r="I232" s="192">
        <f t="shared" ca="1" si="26"/>
        <v>375</v>
      </c>
    </row>
    <row r="233" spans="1:9" x14ac:dyDescent="0.25">
      <c r="A233" s="184">
        <v>218</v>
      </c>
      <c r="C233" s="184">
        <f t="shared" si="21"/>
        <v>90</v>
      </c>
      <c r="D233" s="184">
        <f t="shared" si="22"/>
        <v>45</v>
      </c>
      <c r="E233" s="184">
        <f t="shared" ca="1" si="27"/>
        <v>50</v>
      </c>
      <c r="F233" s="184">
        <f t="shared" si="23"/>
        <v>3000</v>
      </c>
      <c r="G233" s="184">
        <f t="shared" ca="1" si="24"/>
        <v>4500</v>
      </c>
      <c r="H233" s="184">
        <f t="shared" ca="1" si="25"/>
        <v>5250</v>
      </c>
      <c r="I233" s="192">
        <f t="shared" ca="1" si="26"/>
        <v>-750</v>
      </c>
    </row>
    <row r="234" spans="1:9" x14ac:dyDescent="0.25">
      <c r="A234" s="184">
        <v>219</v>
      </c>
      <c r="C234" s="184">
        <f t="shared" si="21"/>
        <v>90</v>
      </c>
      <c r="D234" s="184">
        <f t="shared" si="22"/>
        <v>45</v>
      </c>
      <c r="E234" s="184">
        <f t="shared" ca="1" si="27"/>
        <v>75</v>
      </c>
      <c r="F234" s="184">
        <f t="shared" si="23"/>
        <v>3000</v>
      </c>
      <c r="G234" s="184">
        <f t="shared" ca="1" si="24"/>
        <v>6750</v>
      </c>
      <c r="H234" s="184">
        <f t="shared" ca="1" si="25"/>
        <v>6375</v>
      </c>
      <c r="I234" s="192">
        <f t="shared" ca="1" si="26"/>
        <v>375</v>
      </c>
    </row>
    <row r="235" spans="1:9" x14ac:dyDescent="0.25">
      <c r="A235" s="184">
        <v>220</v>
      </c>
      <c r="C235" s="184">
        <f t="shared" si="21"/>
        <v>90</v>
      </c>
      <c r="D235" s="184">
        <f t="shared" si="22"/>
        <v>45</v>
      </c>
      <c r="E235" s="184">
        <f t="shared" ca="1" si="27"/>
        <v>50</v>
      </c>
      <c r="F235" s="184">
        <f t="shared" si="23"/>
        <v>3000</v>
      </c>
      <c r="G235" s="184">
        <f t="shared" ca="1" si="24"/>
        <v>4500</v>
      </c>
      <c r="H235" s="184">
        <f t="shared" ca="1" si="25"/>
        <v>5250</v>
      </c>
      <c r="I235" s="192">
        <f t="shared" ca="1" si="26"/>
        <v>-750</v>
      </c>
    </row>
    <row r="236" spans="1:9" x14ac:dyDescent="0.25">
      <c r="A236" s="184">
        <v>221</v>
      </c>
      <c r="C236" s="184">
        <f t="shared" si="21"/>
        <v>90</v>
      </c>
      <c r="D236" s="184">
        <f t="shared" si="22"/>
        <v>45</v>
      </c>
      <c r="E236" s="184">
        <f t="shared" ca="1" si="27"/>
        <v>75</v>
      </c>
      <c r="F236" s="184">
        <f t="shared" si="23"/>
        <v>3000</v>
      </c>
      <c r="G236" s="184">
        <f t="shared" ca="1" si="24"/>
        <v>6750</v>
      </c>
      <c r="H236" s="184">
        <f t="shared" ca="1" si="25"/>
        <v>6375</v>
      </c>
      <c r="I236" s="192">
        <f t="shared" ca="1" si="26"/>
        <v>375</v>
      </c>
    </row>
    <row r="237" spans="1:9" x14ac:dyDescent="0.25">
      <c r="A237" s="184">
        <v>222</v>
      </c>
      <c r="C237" s="184">
        <f t="shared" si="21"/>
        <v>90</v>
      </c>
      <c r="D237" s="184">
        <f t="shared" si="22"/>
        <v>45</v>
      </c>
      <c r="E237" s="184">
        <f t="shared" ca="1" si="27"/>
        <v>100</v>
      </c>
      <c r="F237" s="184">
        <f t="shared" si="23"/>
        <v>3000</v>
      </c>
      <c r="G237" s="184">
        <f t="shared" ca="1" si="24"/>
        <v>9000</v>
      </c>
      <c r="H237" s="184">
        <f t="shared" ca="1" si="25"/>
        <v>7500</v>
      </c>
      <c r="I237" s="192">
        <f t="shared" ca="1" si="26"/>
        <v>1500</v>
      </c>
    </row>
    <row r="238" spans="1:9" x14ac:dyDescent="0.25">
      <c r="A238" s="184">
        <v>223</v>
      </c>
      <c r="C238" s="184">
        <f t="shared" si="21"/>
        <v>90</v>
      </c>
      <c r="D238" s="184">
        <f t="shared" si="22"/>
        <v>45</v>
      </c>
      <c r="E238" s="184">
        <f t="shared" ca="1" si="27"/>
        <v>75</v>
      </c>
      <c r="F238" s="184">
        <f t="shared" si="23"/>
        <v>3000</v>
      </c>
      <c r="G238" s="184">
        <f t="shared" ca="1" si="24"/>
        <v>6750</v>
      </c>
      <c r="H238" s="184">
        <f t="shared" ca="1" si="25"/>
        <v>6375</v>
      </c>
      <c r="I238" s="192">
        <f t="shared" ca="1" si="26"/>
        <v>375</v>
      </c>
    </row>
    <row r="239" spans="1:9" x14ac:dyDescent="0.25">
      <c r="A239" s="184">
        <v>224</v>
      </c>
      <c r="C239" s="184">
        <f t="shared" si="21"/>
        <v>90</v>
      </c>
      <c r="D239" s="184">
        <f t="shared" si="22"/>
        <v>45</v>
      </c>
      <c r="E239" s="184">
        <f t="shared" ca="1" si="27"/>
        <v>100</v>
      </c>
      <c r="F239" s="184">
        <f t="shared" si="23"/>
        <v>3000</v>
      </c>
      <c r="G239" s="184">
        <f t="shared" ca="1" si="24"/>
        <v>9000</v>
      </c>
      <c r="H239" s="184">
        <f t="shared" ca="1" si="25"/>
        <v>7500</v>
      </c>
      <c r="I239" s="192">
        <f t="shared" ca="1" si="26"/>
        <v>1500</v>
      </c>
    </row>
    <row r="240" spans="1:9" x14ac:dyDescent="0.25">
      <c r="A240" s="184">
        <v>225</v>
      </c>
      <c r="C240" s="184">
        <f t="shared" si="21"/>
        <v>90</v>
      </c>
      <c r="D240" s="184">
        <f t="shared" si="22"/>
        <v>45</v>
      </c>
      <c r="E240" s="184">
        <f t="shared" ca="1" si="27"/>
        <v>75</v>
      </c>
      <c r="F240" s="184">
        <f t="shared" si="23"/>
        <v>3000</v>
      </c>
      <c r="G240" s="184">
        <f t="shared" ca="1" si="24"/>
        <v>6750</v>
      </c>
      <c r="H240" s="184">
        <f t="shared" ca="1" si="25"/>
        <v>6375</v>
      </c>
      <c r="I240" s="192">
        <f t="shared" ca="1" si="26"/>
        <v>375</v>
      </c>
    </row>
    <row r="241" spans="1:9" x14ac:dyDescent="0.25">
      <c r="A241" s="184">
        <v>226</v>
      </c>
      <c r="C241" s="184">
        <f t="shared" si="21"/>
        <v>90</v>
      </c>
      <c r="D241" s="184">
        <f t="shared" si="22"/>
        <v>45</v>
      </c>
      <c r="E241" s="184">
        <f t="shared" ca="1" si="27"/>
        <v>100</v>
      </c>
      <c r="F241" s="184">
        <f t="shared" si="23"/>
        <v>3000</v>
      </c>
      <c r="G241" s="184">
        <f t="shared" ca="1" si="24"/>
        <v>9000</v>
      </c>
      <c r="H241" s="184">
        <f t="shared" ca="1" si="25"/>
        <v>7500</v>
      </c>
      <c r="I241" s="192">
        <f t="shared" ca="1" si="26"/>
        <v>1500</v>
      </c>
    </row>
    <row r="242" spans="1:9" x14ac:dyDescent="0.25">
      <c r="A242" s="184">
        <v>227</v>
      </c>
      <c r="C242" s="184">
        <f t="shared" si="21"/>
        <v>90</v>
      </c>
      <c r="D242" s="184">
        <f t="shared" si="22"/>
        <v>45</v>
      </c>
      <c r="E242" s="184">
        <f t="shared" ca="1" si="27"/>
        <v>75</v>
      </c>
      <c r="F242" s="184">
        <f t="shared" si="23"/>
        <v>3000</v>
      </c>
      <c r="G242" s="184">
        <f t="shared" ca="1" si="24"/>
        <v>6750</v>
      </c>
      <c r="H242" s="184">
        <f t="shared" ca="1" si="25"/>
        <v>6375</v>
      </c>
      <c r="I242" s="192">
        <f t="shared" ca="1" si="26"/>
        <v>375</v>
      </c>
    </row>
    <row r="243" spans="1:9" x14ac:dyDescent="0.25">
      <c r="A243" s="184">
        <v>228</v>
      </c>
      <c r="C243" s="184">
        <f t="shared" si="21"/>
        <v>90</v>
      </c>
      <c r="D243" s="184">
        <f t="shared" si="22"/>
        <v>45</v>
      </c>
      <c r="E243" s="184">
        <f t="shared" ca="1" si="27"/>
        <v>100</v>
      </c>
      <c r="F243" s="184">
        <f t="shared" si="23"/>
        <v>3000</v>
      </c>
      <c r="G243" s="184">
        <f t="shared" ca="1" si="24"/>
        <v>9000</v>
      </c>
      <c r="H243" s="184">
        <f t="shared" ca="1" si="25"/>
        <v>7500</v>
      </c>
      <c r="I243" s="192">
        <f t="shared" ca="1" si="26"/>
        <v>1500</v>
      </c>
    </row>
    <row r="244" spans="1:9" x14ac:dyDescent="0.25">
      <c r="A244" s="184">
        <v>229</v>
      </c>
      <c r="C244" s="184">
        <f t="shared" si="21"/>
        <v>90</v>
      </c>
      <c r="D244" s="184">
        <f t="shared" si="22"/>
        <v>45</v>
      </c>
      <c r="E244" s="184">
        <f t="shared" ca="1" si="27"/>
        <v>50</v>
      </c>
      <c r="F244" s="184">
        <f t="shared" si="23"/>
        <v>3000</v>
      </c>
      <c r="G244" s="184">
        <f t="shared" ca="1" si="24"/>
        <v>4500</v>
      </c>
      <c r="H244" s="184">
        <f t="shared" ca="1" si="25"/>
        <v>5250</v>
      </c>
      <c r="I244" s="192">
        <f t="shared" ca="1" si="26"/>
        <v>-750</v>
      </c>
    </row>
    <row r="245" spans="1:9" x14ac:dyDescent="0.25">
      <c r="A245" s="184">
        <v>230</v>
      </c>
      <c r="C245" s="184">
        <f t="shared" si="21"/>
        <v>90</v>
      </c>
      <c r="D245" s="184">
        <f t="shared" si="22"/>
        <v>45</v>
      </c>
      <c r="E245" s="184">
        <f t="shared" ca="1" si="27"/>
        <v>75</v>
      </c>
      <c r="F245" s="184">
        <f t="shared" si="23"/>
        <v>3000</v>
      </c>
      <c r="G245" s="184">
        <f t="shared" ca="1" si="24"/>
        <v>6750</v>
      </c>
      <c r="H245" s="184">
        <f t="shared" ca="1" si="25"/>
        <v>6375</v>
      </c>
      <c r="I245" s="192">
        <f t="shared" ca="1" si="26"/>
        <v>375</v>
      </c>
    </row>
    <row r="246" spans="1:9" x14ac:dyDescent="0.25">
      <c r="A246" s="184">
        <v>231</v>
      </c>
      <c r="C246" s="184">
        <f t="shared" si="21"/>
        <v>90</v>
      </c>
      <c r="D246" s="184">
        <f t="shared" si="22"/>
        <v>45</v>
      </c>
      <c r="E246" s="184">
        <f t="shared" ca="1" si="27"/>
        <v>50</v>
      </c>
      <c r="F246" s="184">
        <f t="shared" si="23"/>
        <v>3000</v>
      </c>
      <c r="G246" s="184">
        <f t="shared" ca="1" si="24"/>
        <v>4500</v>
      </c>
      <c r="H246" s="184">
        <f t="shared" ca="1" si="25"/>
        <v>5250</v>
      </c>
      <c r="I246" s="192">
        <f t="shared" ca="1" si="26"/>
        <v>-750</v>
      </c>
    </row>
    <row r="247" spans="1:9" x14ac:dyDescent="0.25">
      <c r="A247" s="184">
        <v>232</v>
      </c>
      <c r="C247" s="184">
        <f t="shared" si="21"/>
        <v>90</v>
      </c>
      <c r="D247" s="184">
        <f t="shared" si="22"/>
        <v>45</v>
      </c>
      <c r="E247" s="184">
        <f t="shared" ca="1" si="27"/>
        <v>50</v>
      </c>
      <c r="F247" s="184">
        <f t="shared" si="23"/>
        <v>3000</v>
      </c>
      <c r="G247" s="184">
        <f t="shared" ca="1" si="24"/>
        <v>4500</v>
      </c>
      <c r="H247" s="184">
        <f t="shared" ca="1" si="25"/>
        <v>5250</v>
      </c>
      <c r="I247" s="192">
        <f t="shared" ca="1" si="26"/>
        <v>-750</v>
      </c>
    </row>
    <row r="248" spans="1:9" x14ac:dyDescent="0.25">
      <c r="A248" s="184">
        <v>233</v>
      </c>
      <c r="C248" s="184">
        <f t="shared" si="21"/>
        <v>90</v>
      </c>
      <c r="D248" s="184">
        <f t="shared" si="22"/>
        <v>45</v>
      </c>
      <c r="E248" s="184">
        <f t="shared" ca="1" si="27"/>
        <v>100</v>
      </c>
      <c r="F248" s="184">
        <f t="shared" si="23"/>
        <v>3000</v>
      </c>
      <c r="G248" s="184">
        <f t="shared" ca="1" si="24"/>
        <v>9000</v>
      </c>
      <c r="H248" s="184">
        <f t="shared" ca="1" si="25"/>
        <v>7500</v>
      </c>
      <c r="I248" s="192">
        <f t="shared" ca="1" si="26"/>
        <v>1500</v>
      </c>
    </row>
    <row r="249" spans="1:9" x14ac:dyDescent="0.25">
      <c r="A249" s="184">
        <v>234</v>
      </c>
      <c r="C249" s="184">
        <f t="shared" si="21"/>
        <v>90</v>
      </c>
      <c r="D249" s="184">
        <f t="shared" si="22"/>
        <v>45</v>
      </c>
      <c r="E249" s="184">
        <f t="shared" ca="1" si="27"/>
        <v>75</v>
      </c>
      <c r="F249" s="184">
        <f t="shared" si="23"/>
        <v>3000</v>
      </c>
      <c r="G249" s="184">
        <f t="shared" ca="1" si="24"/>
        <v>6750</v>
      </c>
      <c r="H249" s="184">
        <f t="shared" ca="1" si="25"/>
        <v>6375</v>
      </c>
      <c r="I249" s="192">
        <f t="shared" ca="1" si="26"/>
        <v>375</v>
      </c>
    </row>
    <row r="250" spans="1:9" x14ac:dyDescent="0.25">
      <c r="A250" s="184">
        <v>235</v>
      </c>
      <c r="C250" s="184">
        <f t="shared" si="21"/>
        <v>90</v>
      </c>
      <c r="D250" s="184">
        <f t="shared" si="22"/>
        <v>45</v>
      </c>
      <c r="E250" s="184">
        <f t="shared" ca="1" si="27"/>
        <v>75</v>
      </c>
      <c r="F250" s="184">
        <f t="shared" si="23"/>
        <v>3000</v>
      </c>
      <c r="G250" s="184">
        <f t="shared" ca="1" si="24"/>
        <v>6750</v>
      </c>
      <c r="H250" s="184">
        <f t="shared" ca="1" si="25"/>
        <v>6375</v>
      </c>
      <c r="I250" s="192">
        <f t="shared" ca="1" si="26"/>
        <v>375</v>
      </c>
    </row>
    <row r="251" spans="1:9" x14ac:dyDescent="0.25">
      <c r="A251" s="184">
        <v>236</v>
      </c>
      <c r="C251" s="184">
        <f t="shared" si="21"/>
        <v>90</v>
      </c>
      <c r="D251" s="184">
        <f t="shared" si="22"/>
        <v>45</v>
      </c>
      <c r="E251" s="184">
        <f t="shared" ca="1" si="27"/>
        <v>100</v>
      </c>
      <c r="F251" s="184">
        <f t="shared" si="23"/>
        <v>3000</v>
      </c>
      <c r="G251" s="184">
        <f t="shared" ca="1" si="24"/>
        <v>9000</v>
      </c>
      <c r="H251" s="184">
        <f t="shared" ca="1" si="25"/>
        <v>7500</v>
      </c>
      <c r="I251" s="192">
        <f t="shared" ca="1" si="26"/>
        <v>1500</v>
      </c>
    </row>
    <row r="252" spans="1:9" x14ac:dyDescent="0.25">
      <c r="A252" s="184">
        <v>237</v>
      </c>
      <c r="C252" s="184">
        <f t="shared" si="21"/>
        <v>90</v>
      </c>
      <c r="D252" s="184">
        <f t="shared" si="22"/>
        <v>45</v>
      </c>
      <c r="E252" s="184">
        <f t="shared" ca="1" si="27"/>
        <v>75</v>
      </c>
      <c r="F252" s="184">
        <f t="shared" si="23"/>
        <v>3000</v>
      </c>
      <c r="G252" s="184">
        <f t="shared" ca="1" si="24"/>
        <v>6750</v>
      </c>
      <c r="H252" s="184">
        <f t="shared" ca="1" si="25"/>
        <v>6375</v>
      </c>
      <c r="I252" s="192">
        <f t="shared" ca="1" si="26"/>
        <v>375</v>
      </c>
    </row>
    <row r="253" spans="1:9" x14ac:dyDescent="0.25">
      <c r="A253" s="184">
        <v>238</v>
      </c>
      <c r="C253" s="184">
        <f t="shared" si="21"/>
        <v>90</v>
      </c>
      <c r="D253" s="184">
        <f t="shared" si="22"/>
        <v>45</v>
      </c>
      <c r="E253" s="184">
        <f t="shared" ca="1" si="27"/>
        <v>100</v>
      </c>
      <c r="F253" s="184">
        <f t="shared" si="23"/>
        <v>3000</v>
      </c>
      <c r="G253" s="184">
        <f t="shared" ca="1" si="24"/>
        <v>9000</v>
      </c>
      <c r="H253" s="184">
        <f t="shared" ca="1" si="25"/>
        <v>7500</v>
      </c>
      <c r="I253" s="192">
        <f t="shared" ca="1" si="26"/>
        <v>1500</v>
      </c>
    </row>
    <row r="254" spans="1:9" x14ac:dyDescent="0.25">
      <c r="A254" s="184">
        <v>239</v>
      </c>
      <c r="C254" s="184">
        <f t="shared" si="21"/>
        <v>90</v>
      </c>
      <c r="D254" s="184">
        <f t="shared" si="22"/>
        <v>45</v>
      </c>
      <c r="E254" s="184">
        <f t="shared" ca="1" si="27"/>
        <v>50</v>
      </c>
      <c r="F254" s="184">
        <f t="shared" si="23"/>
        <v>3000</v>
      </c>
      <c r="G254" s="184">
        <f t="shared" ca="1" si="24"/>
        <v>4500</v>
      </c>
      <c r="H254" s="184">
        <f t="shared" ca="1" si="25"/>
        <v>5250</v>
      </c>
      <c r="I254" s="192">
        <f t="shared" ca="1" si="26"/>
        <v>-750</v>
      </c>
    </row>
    <row r="255" spans="1:9" x14ac:dyDescent="0.25">
      <c r="A255" s="184">
        <v>240</v>
      </c>
      <c r="C255" s="184">
        <f t="shared" si="21"/>
        <v>90</v>
      </c>
      <c r="D255" s="184">
        <f t="shared" si="22"/>
        <v>45</v>
      </c>
      <c r="E255" s="184">
        <f t="shared" ca="1" si="27"/>
        <v>75</v>
      </c>
      <c r="F255" s="184">
        <f t="shared" si="23"/>
        <v>3000</v>
      </c>
      <c r="G255" s="184">
        <f t="shared" ca="1" si="24"/>
        <v>6750</v>
      </c>
      <c r="H255" s="184">
        <f t="shared" ca="1" si="25"/>
        <v>6375</v>
      </c>
      <c r="I255" s="192">
        <f t="shared" ca="1" si="26"/>
        <v>375</v>
      </c>
    </row>
    <row r="256" spans="1:9" x14ac:dyDescent="0.25">
      <c r="A256" s="184">
        <v>241</v>
      </c>
      <c r="C256" s="184">
        <f t="shared" si="21"/>
        <v>90</v>
      </c>
      <c r="D256" s="184">
        <f t="shared" si="22"/>
        <v>45</v>
      </c>
      <c r="E256" s="184">
        <f t="shared" ca="1" si="27"/>
        <v>50</v>
      </c>
      <c r="F256" s="184">
        <f t="shared" si="23"/>
        <v>3000</v>
      </c>
      <c r="G256" s="184">
        <f t="shared" ca="1" si="24"/>
        <v>4500</v>
      </c>
      <c r="H256" s="184">
        <f t="shared" ca="1" si="25"/>
        <v>5250</v>
      </c>
      <c r="I256" s="192">
        <f t="shared" ca="1" si="26"/>
        <v>-750</v>
      </c>
    </row>
    <row r="257" spans="1:9" x14ac:dyDescent="0.25">
      <c r="A257" s="184">
        <v>242</v>
      </c>
      <c r="C257" s="184">
        <f t="shared" si="21"/>
        <v>90</v>
      </c>
      <c r="D257" s="184">
        <f t="shared" si="22"/>
        <v>45</v>
      </c>
      <c r="E257" s="184">
        <f t="shared" ca="1" si="27"/>
        <v>50</v>
      </c>
      <c r="F257" s="184">
        <f t="shared" si="23"/>
        <v>3000</v>
      </c>
      <c r="G257" s="184">
        <f t="shared" ca="1" si="24"/>
        <v>4500</v>
      </c>
      <c r="H257" s="184">
        <f t="shared" ca="1" si="25"/>
        <v>5250</v>
      </c>
      <c r="I257" s="192">
        <f t="shared" ca="1" si="26"/>
        <v>-750</v>
      </c>
    </row>
    <row r="258" spans="1:9" x14ac:dyDescent="0.25">
      <c r="A258" s="184">
        <v>243</v>
      </c>
      <c r="C258" s="184">
        <f t="shared" si="21"/>
        <v>90</v>
      </c>
      <c r="D258" s="184">
        <f t="shared" si="22"/>
        <v>45</v>
      </c>
      <c r="E258" s="184">
        <f t="shared" ca="1" si="27"/>
        <v>75</v>
      </c>
      <c r="F258" s="184">
        <f t="shared" si="23"/>
        <v>3000</v>
      </c>
      <c r="G258" s="184">
        <f t="shared" ca="1" si="24"/>
        <v>6750</v>
      </c>
      <c r="H258" s="184">
        <f t="shared" ca="1" si="25"/>
        <v>6375</v>
      </c>
      <c r="I258" s="192">
        <f t="shared" ca="1" si="26"/>
        <v>375</v>
      </c>
    </row>
    <row r="259" spans="1:9" x14ac:dyDescent="0.25">
      <c r="A259" s="184">
        <v>244</v>
      </c>
      <c r="C259" s="184">
        <f t="shared" si="21"/>
        <v>90</v>
      </c>
      <c r="D259" s="184">
        <f t="shared" si="22"/>
        <v>45</v>
      </c>
      <c r="E259" s="184">
        <f t="shared" ca="1" si="27"/>
        <v>75</v>
      </c>
      <c r="F259" s="184">
        <f t="shared" si="23"/>
        <v>3000</v>
      </c>
      <c r="G259" s="184">
        <f t="shared" ca="1" si="24"/>
        <v>6750</v>
      </c>
      <c r="H259" s="184">
        <f t="shared" ca="1" si="25"/>
        <v>6375</v>
      </c>
      <c r="I259" s="192">
        <f t="shared" ca="1" si="26"/>
        <v>375</v>
      </c>
    </row>
    <row r="260" spans="1:9" x14ac:dyDescent="0.25">
      <c r="A260" s="184">
        <v>245</v>
      </c>
      <c r="C260" s="184">
        <f t="shared" si="21"/>
        <v>90</v>
      </c>
      <c r="D260" s="184">
        <f t="shared" si="22"/>
        <v>45</v>
      </c>
      <c r="E260" s="184">
        <f t="shared" ca="1" si="27"/>
        <v>100</v>
      </c>
      <c r="F260" s="184">
        <f t="shared" si="23"/>
        <v>3000</v>
      </c>
      <c r="G260" s="184">
        <f t="shared" ca="1" si="24"/>
        <v>9000</v>
      </c>
      <c r="H260" s="184">
        <f t="shared" ca="1" si="25"/>
        <v>7500</v>
      </c>
      <c r="I260" s="192">
        <f t="shared" ca="1" si="26"/>
        <v>1500</v>
      </c>
    </row>
    <row r="261" spans="1:9" x14ac:dyDescent="0.25">
      <c r="A261" s="184">
        <v>246</v>
      </c>
      <c r="C261" s="184">
        <f t="shared" si="21"/>
        <v>90</v>
      </c>
      <c r="D261" s="184">
        <f t="shared" si="22"/>
        <v>45</v>
      </c>
      <c r="E261" s="184">
        <f t="shared" ca="1" si="27"/>
        <v>75</v>
      </c>
      <c r="F261" s="184">
        <f t="shared" si="23"/>
        <v>3000</v>
      </c>
      <c r="G261" s="184">
        <f t="shared" ca="1" si="24"/>
        <v>6750</v>
      </c>
      <c r="H261" s="184">
        <f t="shared" ca="1" si="25"/>
        <v>6375</v>
      </c>
      <c r="I261" s="192">
        <f t="shared" ca="1" si="26"/>
        <v>375</v>
      </c>
    </row>
    <row r="262" spans="1:9" x14ac:dyDescent="0.25">
      <c r="A262" s="184">
        <v>247</v>
      </c>
      <c r="C262" s="184">
        <f t="shared" si="21"/>
        <v>90</v>
      </c>
      <c r="D262" s="184">
        <f t="shared" si="22"/>
        <v>45</v>
      </c>
      <c r="E262" s="184">
        <f t="shared" ca="1" si="27"/>
        <v>50</v>
      </c>
      <c r="F262" s="184">
        <f t="shared" si="23"/>
        <v>3000</v>
      </c>
      <c r="G262" s="184">
        <f t="shared" ca="1" si="24"/>
        <v>4500</v>
      </c>
      <c r="H262" s="184">
        <f t="shared" ca="1" si="25"/>
        <v>5250</v>
      </c>
      <c r="I262" s="192">
        <f t="shared" ca="1" si="26"/>
        <v>-750</v>
      </c>
    </row>
    <row r="263" spans="1:9" x14ac:dyDescent="0.25">
      <c r="A263" s="184">
        <v>248</v>
      </c>
      <c r="C263" s="184">
        <f t="shared" si="21"/>
        <v>90</v>
      </c>
      <c r="D263" s="184">
        <f t="shared" si="22"/>
        <v>45</v>
      </c>
      <c r="E263" s="184">
        <f t="shared" ca="1" si="27"/>
        <v>75</v>
      </c>
      <c r="F263" s="184">
        <f t="shared" si="23"/>
        <v>3000</v>
      </c>
      <c r="G263" s="184">
        <f t="shared" ca="1" si="24"/>
        <v>6750</v>
      </c>
      <c r="H263" s="184">
        <f t="shared" ca="1" si="25"/>
        <v>6375</v>
      </c>
      <c r="I263" s="192">
        <f t="shared" ca="1" si="26"/>
        <v>375</v>
      </c>
    </row>
    <row r="264" spans="1:9" x14ac:dyDescent="0.25">
      <c r="A264" s="184">
        <v>249</v>
      </c>
      <c r="C264" s="184">
        <f t="shared" si="21"/>
        <v>90</v>
      </c>
      <c r="D264" s="184">
        <f t="shared" si="22"/>
        <v>45</v>
      </c>
      <c r="E264" s="184">
        <f t="shared" ca="1" si="27"/>
        <v>100</v>
      </c>
      <c r="F264" s="184">
        <f t="shared" si="23"/>
        <v>3000</v>
      </c>
      <c r="G264" s="184">
        <f t="shared" ca="1" si="24"/>
        <v>9000</v>
      </c>
      <c r="H264" s="184">
        <f t="shared" ca="1" si="25"/>
        <v>7500</v>
      </c>
      <c r="I264" s="192">
        <f t="shared" ca="1" si="26"/>
        <v>1500</v>
      </c>
    </row>
    <row r="265" spans="1:9" x14ac:dyDescent="0.25">
      <c r="A265" s="184">
        <v>250</v>
      </c>
      <c r="C265" s="184">
        <f t="shared" si="21"/>
        <v>90</v>
      </c>
      <c r="D265" s="184">
        <f t="shared" si="22"/>
        <v>45</v>
      </c>
      <c r="E265" s="184">
        <f t="shared" ca="1" si="27"/>
        <v>50</v>
      </c>
      <c r="F265" s="184">
        <f t="shared" si="23"/>
        <v>3000</v>
      </c>
      <c r="G265" s="184">
        <f t="shared" ca="1" si="24"/>
        <v>4500</v>
      </c>
      <c r="H265" s="184">
        <f t="shared" ca="1" si="25"/>
        <v>5250</v>
      </c>
      <c r="I265" s="192">
        <f t="shared" ca="1" si="26"/>
        <v>-750</v>
      </c>
    </row>
    <row r="266" spans="1:9" x14ac:dyDescent="0.25">
      <c r="A266" s="184">
        <v>251</v>
      </c>
      <c r="C266" s="184">
        <f t="shared" si="21"/>
        <v>90</v>
      </c>
      <c r="D266" s="184">
        <f t="shared" si="22"/>
        <v>45</v>
      </c>
      <c r="E266" s="184">
        <f t="shared" ca="1" si="27"/>
        <v>75</v>
      </c>
      <c r="F266" s="184">
        <f t="shared" si="23"/>
        <v>3000</v>
      </c>
      <c r="G266" s="184">
        <f t="shared" ca="1" si="24"/>
        <v>6750</v>
      </c>
      <c r="H266" s="184">
        <f t="shared" ca="1" si="25"/>
        <v>6375</v>
      </c>
      <c r="I266" s="192">
        <f t="shared" ca="1" si="26"/>
        <v>375</v>
      </c>
    </row>
    <row r="267" spans="1:9" x14ac:dyDescent="0.25">
      <c r="A267" s="184">
        <v>252</v>
      </c>
      <c r="C267" s="184">
        <f t="shared" si="21"/>
        <v>90</v>
      </c>
      <c r="D267" s="184">
        <f t="shared" si="22"/>
        <v>45</v>
      </c>
      <c r="E267" s="184">
        <f t="shared" ca="1" si="27"/>
        <v>100</v>
      </c>
      <c r="F267" s="184">
        <f t="shared" si="23"/>
        <v>3000</v>
      </c>
      <c r="G267" s="184">
        <f t="shared" ca="1" si="24"/>
        <v>9000</v>
      </c>
      <c r="H267" s="184">
        <f t="shared" ca="1" si="25"/>
        <v>7500</v>
      </c>
      <c r="I267" s="192">
        <f t="shared" ca="1" si="26"/>
        <v>1500</v>
      </c>
    </row>
    <row r="268" spans="1:9" x14ac:dyDescent="0.25">
      <c r="A268" s="184">
        <v>253</v>
      </c>
      <c r="C268" s="184">
        <f t="shared" si="21"/>
        <v>90</v>
      </c>
      <c r="D268" s="184">
        <f t="shared" si="22"/>
        <v>45</v>
      </c>
      <c r="E268" s="184">
        <f t="shared" ca="1" si="27"/>
        <v>75</v>
      </c>
      <c r="F268" s="184">
        <f t="shared" si="23"/>
        <v>3000</v>
      </c>
      <c r="G268" s="184">
        <f t="shared" ca="1" si="24"/>
        <v>6750</v>
      </c>
      <c r="H268" s="184">
        <f t="shared" ca="1" si="25"/>
        <v>6375</v>
      </c>
      <c r="I268" s="192">
        <f t="shared" ca="1" si="26"/>
        <v>375</v>
      </c>
    </row>
    <row r="269" spans="1:9" x14ac:dyDescent="0.25">
      <c r="A269" s="184">
        <v>254</v>
      </c>
      <c r="C269" s="184">
        <f t="shared" si="21"/>
        <v>90</v>
      </c>
      <c r="D269" s="184">
        <f t="shared" si="22"/>
        <v>45</v>
      </c>
      <c r="E269" s="184">
        <f t="shared" ca="1" si="27"/>
        <v>100</v>
      </c>
      <c r="F269" s="184">
        <f t="shared" si="23"/>
        <v>3000</v>
      </c>
      <c r="G269" s="184">
        <f t="shared" ca="1" si="24"/>
        <v>9000</v>
      </c>
      <c r="H269" s="184">
        <f t="shared" ca="1" si="25"/>
        <v>7500</v>
      </c>
      <c r="I269" s="192">
        <f t="shared" ca="1" si="26"/>
        <v>1500</v>
      </c>
    </row>
    <row r="270" spans="1:9" x14ac:dyDescent="0.25">
      <c r="A270" s="184">
        <v>255</v>
      </c>
      <c r="C270" s="184">
        <f t="shared" si="21"/>
        <v>90</v>
      </c>
      <c r="D270" s="184">
        <f t="shared" si="22"/>
        <v>45</v>
      </c>
      <c r="E270" s="184">
        <f t="shared" ca="1" si="27"/>
        <v>75</v>
      </c>
      <c r="F270" s="184">
        <f t="shared" si="23"/>
        <v>3000</v>
      </c>
      <c r="G270" s="184">
        <f t="shared" ca="1" si="24"/>
        <v>6750</v>
      </c>
      <c r="H270" s="184">
        <f t="shared" ca="1" si="25"/>
        <v>6375</v>
      </c>
      <c r="I270" s="192">
        <f t="shared" ca="1" si="26"/>
        <v>375</v>
      </c>
    </row>
    <row r="271" spans="1:9" x14ac:dyDescent="0.25">
      <c r="A271" s="184">
        <v>256</v>
      </c>
      <c r="C271" s="184">
        <f t="shared" si="21"/>
        <v>90</v>
      </c>
      <c r="D271" s="184">
        <f t="shared" si="22"/>
        <v>45</v>
      </c>
      <c r="E271" s="184">
        <f t="shared" ca="1" si="27"/>
        <v>50</v>
      </c>
      <c r="F271" s="184">
        <f t="shared" si="23"/>
        <v>3000</v>
      </c>
      <c r="G271" s="184">
        <f t="shared" ca="1" si="24"/>
        <v>4500</v>
      </c>
      <c r="H271" s="184">
        <f t="shared" ca="1" si="25"/>
        <v>5250</v>
      </c>
      <c r="I271" s="192">
        <f t="shared" ca="1" si="26"/>
        <v>-750</v>
      </c>
    </row>
    <row r="272" spans="1:9" x14ac:dyDescent="0.25">
      <c r="A272" s="184">
        <v>257</v>
      </c>
      <c r="C272" s="184">
        <f t="shared" ref="C272:C335" si="28">$B$3</f>
        <v>90</v>
      </c>
      <c r="D272" s="184">
        <f t="shared" ref="D272:D335" si="29">$B$4</f>
        <v>45</v>
      </c>
      <c r="E272" s="184">
        <f t="shared" ca="1" si="27"/>
        <v>75</v>
      </c>
      <c r="F272" s="184">
        <f t="shared" ref="F272:F335" si="30">$B$6</f>
        <v>3000</v>
      </c>
      <c r="G272" s="184">
        <f t="shared" ref="G272:G335" ca="1" si="31">C272*E272</f>
        <v>6750</v>
      </c>
      <c r="H272" s="184">
        <f t="shared" ref="H272:H335" ca="1" si="32">F272+D272*E272</f>
        <v>6375</v>
      </c>
      <c r="I272" s="192">
        <f t="shared" ref="I272:I335" ca="1" si="33">G272-H272</f>
        <v>375</v>
      </c>
    </row>
    <row r="273" spans="1:9" x14ac:dyDescent="0.25">
      <c r="A273" s="184">
        <v>258</v>
      </c>
      <c r="C273" s="184">
        <f t="shared" si="28"/>
        <v>90</v>
      </c>
      <c r="D273" s="184">
        <f t="shared" si="29"/>
        <v>45</v>
      </c>
      <c r="E273" s="184">
        <f t="shared" ref="E273:E336" ca="1" si="34">VLOOKUP(RAND(),$E$3:$G$5,3)</f>
        <v>100</v>
      </c>
      <c r="F273" s="184">
        <f t="shared" si="30"/>
        <v>3000</v>
      </c>
      <c r="G273" s="184">
        <f t="shared" ca="1" si="31"/>
        <v>9000</v>
      </c>
      <c r="H273" s="184">
        <f t="shared" ca="1" si="32"/>
        <v>7500</v>
      </c>
      <c r="I273" s="192">
        <f t="shared" ca="1" si="33"/>
        <v>1500</v>
      </c>
    </row>
    <row r="274" spans="1:9" x14ac:dyDescent="0.25">
      <c r="A274" s="184">
        <v>259</v>
      </c>
      <c r="C274" s="184">
        <f t="shared" si="28"/>
        <v>90</v>
      </c>
      <c r="D274" s="184">
        <f t="shared" si="29"/>
        <v>45</v>
      </c>
      <c r="E274" s="184">
        <f t="shared" ca="1" si="34"/>
        <v>75</v>
      </c>
      <c r="F274" s="184">
        <f t="shared" si="30"/>
        <v>3000</v>
      </c>
      <c r="G274" s="184">
        <f t="shared" ca="1" si="31"/>
        <v>6750</v>
      </c>
      <c r="H274" s="184">
        <f t="shared" ca="1" si="32"/>
        <v>6375</v>
      </c>
      <c r="I274" s="192">
        <f t="shared" ca="1" si="33"/>
        <v>375</v>
      </c>
    </row>
    <row r="275" spans="1:9" x14ac:dyDescent="0.25">
      <c r="A275" s="184">
        <v>260</v>
      </c>
      <c r="C275" s="184">
        <f t="shared" si="28"/>
        <v>90</v>
      </c>
      <c r="D275" s="184">
        <f t="shared" si="29"/>
        <v>45</v>
      </c>
      <c r="E275" s="184">
        <f t="shared" ca="1" si="34"/>
        <v>100</v>
      </c>
      <c r="F275" s="184">
        <f t="shared" si="30"/>
        <v>3000</v>
      </c>
      <c r="G275" s="184">
        <f t="shared" ca="1" si="31"/>
        <v>9000</v>
      </c>
      <c r="H275" s="184">
        <f t="shared" ca="1" si="32"/>
        <v>7500</v>
      </c>
      <c r="I275" s="192">
        <f t="shared" ca="1" si="33"/>
        <v>1500</v>
      </c>
    </row>
    <row r="276" spans="1:9" x14ac:dyDescent="0.25">
      <c r="A276" s="184">
        <v>261</v>
      </c>
      <c r="C276" s="184">
        <f t="shared" si="28"/>
        <v>90</v>
      </c>
      <c r="D276" s="184">
        <f t="shared" si="29"/>
        <v>45</v>
      </c>
      <c r="E276" s="184">
        <f t="shared" ca="1" si="34"/>
        <v>75</v>
      </c>
      <c r="F276" s="184">
        <f t="shared" si="30"/>
        <v>3000</v>
      </c>
      <c r="G276" s="184">
        <f t="shared" ca="1" si="31"/>
        <v>6750</v>
      </c>
      <c r="H276" s="184">
        <f t="shared" ca="1" si="32"/>
        <v>6375</v>
      </c>
      <c r="I276" s="192">
        <f t="shared" ca="1" si="33"/>
        <v>375</v>
      </c>
    </row>
    <row r="277" spans="1:9" x14ac:dyDescent="0.25">
      <c r="A277" s="184">
        <v>262</v>
      </c>
      <c r="C277" s="184">
        <f t="shared" si="28"/>
        <v>90</v>
      </c>
      <c r="D277" s="184">
        <f t="shared" si="29"/>
        <v>45</v>
      </c>
      <c r="E277" s="184">
        <f t="shared" ca="1" si="34"/>
        <v>100</v>
      </c>
      <c r="F277" s="184">
        <f t="shared" si="30"/>
        <v>3000</v>
      </c>
      <c r="G277" s="184">
        <f t="shared" ca="1" si="31"/>
        <v>9000</v>
      </c>
      <c r="H277" s="184">
        <f t="shared" ca="1" si="32"/>
        <v>7500</v>
      </c>
      <c r="I277" s="192">
        <f t="shared" ca="1" si="33"/>
        <v>1500</v>
      </c>
    </row>
    <row r="278" spans="1:9" x14ac:dyDescent="0.25">
      <c r="A278" s="184">
        <v>263</v>
      </c>
      <c r="C278" s="184">
        <f t="shared" si="28"/>
        <v>90</v>
      </c>
      <c r="D278" s="184">
        <f t="shared" si="29"/>
        <v>45</v>
      </c>
      <c r="E278" s="184">
        <f t="shared" ca="1" si="34"/>
        <v>75</v>
      </c>
      <c r="F278" s="184">
        <f t="shared" si="30"/>
        <v>3000</v>
      </c>
      <c r="G278" s="184">
        <f t="shared" ca="1" si="31"/>
        <v>6750</v>
      </c>
      <c r="H278" s="184">
        <f t="shared" ca="1" si="32"/>
        <v>6375</v>
      </c>
      <c r="I278" s="192">
        <f t="shared" ca="1" si="33"/>
        <v>375</v>
      </c>
    </row>
    <row r="279" spans="1:9" x14ac:dyDescent="0.25">
      <c r="A279" s="184">
        <v>264</v>
      </c>
      <c r="C279" s="184">
        <f t="shared" si="28"/>
        <v>90</v>
      </c>
      <c r="D279" s="184">
        <f t="shared" si="29"/>
        <v>45</v>
      </c>
      <c r="E279" s="184">
        <f t="shared" ca="1" si="34"/>
        <v>50</v>
      </c>
      <c r="F279" s="184">
        <f t="shared" si="30"/>
        <v>3000</v>
      </c>
      <c r="G279" s="184">
        <f t="shared" ca="1" si="31"/>
        <v>4500</v>
      </c>
      <c r="H279" s="184">
        <f t="shared" ca="1" si="32"/>
        <v>5250</v>
      </c>
      <c r="I279" s="192">
        <f t="shared" ca="1" si="33"/>
        <v>-750</v>
      </c>
    </row>
    <row r="280" spans="1:9" x14ac:dyDescent="0.25">
      <c r="A280" s="184">
        <v>265</v>
      </c>
      <c r="C280" s="184">
        <f t="shared" si="28"/>
        <v>90</v>
      </c>
      <c r="D280" s="184">
        <f t="shared" si="29"/>
        <v>45</v>
      </c>
      <c r="E280" s="184">
        <f t="shared" ca="1" si="34"/>
        <v>100</v>
      </c>
      <c r="F280" s="184">
        <f t="shared" si="30"/>
        <v>3000</v>
      </c>
      <c r="G280" s="184">
        <f t="shared" ca="1" si="31"/>
        <v>9000</v>
      </c>
      <c r="H280" s="184">
        <f t="shared" ca="1" si="32"/>
        <v>7500</v>
      </c>
      <c r="I280" s="192">
        <f t="shared" ca="1" si="33"/>
        <v>1500</v>
      </c>
    </row>
    <row r="281" spans="1:9" x14ac:dyDescent="0.25">
      <c r="A281" s="184">
        <v>266</v>
      </c>
      <c r="C281" s="184">
        <f t="shared" si="28"/>
        <v>90</v>
      </c>
      <c r="D281" s="184">
        <f t="shared" si="29"/>
        <v>45</v>
      </c>
      <c r="E281" s="184">
        <f t="shared" ca="1" si="34"/>
        <v>100</v>
      </c>
      <c r="F281" s="184">
        <f t="shared" si="30"/>
        <v>3000</v>
      </c>
      <c r="G281" s="184">
        <f t="shared" ca="1" si="31"/>
        <v>9000</v>
      </c>
      <c r="H281" s="184">
        <f t="shared" ca="1" si="32"/>
        <v>7500</v>
      </c>
      <c r="I281" s="192">
        <f t="shared" ca="1" si="33"/>
        <v>1500</v>
      </c>
    </row>
    <row r="282" spans="1:9" x14ac:dyDescent="0.25">
      <c r="A282" s="184">
        <v>267</v>
      </c>
      <c r="C282" s="184">
        <f t="shared" si="28"/>
        <v>90</v>
      </c>
      <c r="D282" s="184">
        <f t="shared" si="29"/>
        <v>45</v>
      </c>
      <c r="E282" s="184">
        <f t="shared" ca="1" si="34"/>
        <v>75</v>
      </c>
      <c r="F282" s="184">
        <f t="shared" si="30"/>
        <v>3000</v>
      </c>
      <c r="G282" s="184">
        <f t="shared" ca="1" si="31"/>
        <v>6750</v>
      </c>
      <c r="H282" s="184">
        <f t="shared" ca="1" si="32"/>
        <v>6375</v>
      </c>
      <c r="I282" s="192">
        <f t="shared" ca="1" si="33"/>
        <v>375</v>
      </c>
    </row>
    <row r="283" spans="1:9" x14ac:dyDescent="0.25">
      <c r="A283" s="184">
        <v>268</v>
      </c>
      <c r="C283" s="184">
        <f t="shared" si="28"/>
        <v>90</v>
      </c>
      <c r="D283" s="184">
        <f t="shared" si="29"/>
        <v>45</v>
      </c>
      <c r="E283" s="184">
        <f t="shared" ca="1" si="34"/>
        <v>75</v>
      </c>
      <c r="F283" s="184">
        <f t="shared" si="30"/>
        <v>3000</v>
      </c>
      <c r="G283" s="184">
        <f t="shared" ca="1" si="31"/>
        <v>6750</v>
      </c>
      <c r="H283" s="184">
        <f t="shared" ca="1" si="32"/>
        <v>6375</v>
      </c>
      <c r="I283" s="192">
        <f t="shared" ca="1" si="33"/>
        <v>375</v>
      </c>
    </row>
    <row r="284" spans="1:9" x14ac:dyDescent="0.25">
      <c r="A284" s="184">
        <v>269</v>
      </c>
      <c r="C284" s="184">
        <f t="shared" si="28"/>
        <v>90</v>
      </c>
      <c r="D284" s="184">
        <f t="shared" si="29"/>
        <v>45</v>
      </c>
      <c r="E284" s="184">
        <f t="shared" ca="1" si="34"/>
        <v>75</v>
      </c>
      <c r="F284" s="184">
        <f t="shared" si="30"/>
        <v>3000</v>
      </c>
      <c r="G284" s="184">
        <f t="shared" ca="1" si="31"/>
        <v>6750</v>
      </c>
      <c r="H284" s="184">
        <f t="shared" ca="1" si="32"/>
        <v>6375</v>
      </c>
      <c r="I284" s="192">
        <f t="shared" ca="1" si="33"/>
        <v>375</v>
      </c>
    </row>
    <row r="285" spans="1:9" x14ac:dyDescent="0.25">
      <c r="A285" s="184">
        <v>270</v>
      </c>
      <c r="C285" s="184">
        <f t="shared" si="28"/>
        <v>90</v>
      </c>
      <c r="D285" s="184">
        <f t="shared" si="29"/>
        <v>45</v>
      </c>
      <c r="E285" s="184">
        <f t="shared" ca="1" si="34"/>
        <v>75</v>
      </c>
      <c r="F285" s="184">
        <f t="shared" si="30"/>
        <v>3000</v>
      </c>
      <c r="G285" s="184">
        <f t="shared" ca="1" si="31"/>
        <v>6750</v>
      </c>
      <c r="H285" s="184">
        <f t="shared" ca="1" si="32"/>
        <v>6375</v>
      </c>
      <c r="I285" s="192">
        <f t="shared" ca="1" si="33"/>
        <v>375</v>
      </c>
    </row>
    <row r="286" spans="1:9" x14ac:dyDescent="0.25">
      <c r="A286" s="184">
        <v>271</v>
      </c>
      <c r="C286" s="184">
        <f t="shared" si="28"/>
        <v>90</v>
      </c>
      <c r="D286" s="184">
        <f t="shared" si="29"/>
        <v>45</v>
      </c>
      <c r="E286" s="184">
        <f t="shared" ca="1" si="34"/>
        <v>100</v>
      </c>
      <c r="F286" s="184">
        <f t="shared" si="30"/>
        <v>3000</v>
      </c>
      <c r="G286" s="184">
        <f t="shared" ca="1" si="31"/>
        <v>9000</v>
      </c>
      <c r="H286" s="184">
        <f t="shared" ca="1" si="32"/>
        <v>7500</v>
      </c>
      <c r="I286" s="192">
        <f t="shared" ca="1" si="33"/>
        <v>1500</v>
      </c>
    </row>
    <row r="287" spans="1:9" x14ac:dyDescent="0.25">
      <c r="A287" s="184">
        <v>272</v>
      </c>
      <c r="C287" s="184">
        <f t="shared" si="28"/>
        <v>90</v>
      </c>
      <c r="D287" s="184">
        <f t="shared" si="29"/>
        <v>45</v>
      </c>
      <c r="E287" s="184">
        <f t="shared" ca="1" si="34"/>
        <v>75</v>
      </c>
      <c r="F287" s="184">
        <f t="shared" si="30"/>
        <v>3000</v>
      </c>
      <c r="G287" s="184">
        <f t="shared" ca="1" si="31"/>
        <v>6750</v>
      </c>
      <c r="H287" s="184">
        <f t="shared" ca="1" si="32"/>
        <v>6375</v>
      </c>
      <c r="I287" s="192">
        <f t="shared" ca="1" si="33"/>
        <v>375</v>
      </c>
    </row>
    <row r="288" spans="1:9" x14ac:dyDescent="0.25">
      <c r="A288" s="184">
        <v>273</v>
      </c>
      <c r="C288" s="184">
        <f t="shared" si="28"/>
        <v>90</v>
      </c>
      <c r="D288" s="184">
        <f t="shared" si="29"/>
        <v>45</v>
      </c>
      <c r="E288" s="184">
        <f t="shared" ca="1" si="34"/>
        <v>75</v>
      </c>
      <c r="F288" s="184">
        <f t="shared" si="30"/>
        <v>3000</v>
      </c>
      <c r="G288" s="184">
        <f t="shared" ca="1" si="31"/>
        <v>6750</v>
      </c>
      <c r="H288" s="184">
        <f t="shared" ca="1" si="32"/>
        <v>6375</v>
      </c>
      <c r="I288" s="192">
        <f t="shared" ca="1" si="33"/>
        <v>375</v>
      </c>
    </row>
    <row r="289" spans="1:9" x14ac:dyDescent="0.25">
      <c r="A289" s="184">
        <v>274</v>
      </c>
      <c r="C289" s="184">
        <f t="shared" si="28"/>
        <v>90</v>
      </c>
      <c r="D289" s="184">
        <f t="shared" si="29"/>
        <v>45</v>
      </c>
      <c r="E289" s="184">
        <f t="shared" ca="1" si="34"/>
        <v>50</v>
      </c>
      <c r="F289" s="184">
        <f t="shared" si="30"/>
        <v>3000</v>
      </c>
      <c r="G289" s="184">
        <f t="shared" ca="1" si="31"/>
        <v>4500</v>
      </c>
      <c r="H289" s="184">
        <f t="shared" ca="1" si="32"/>
        <v>5250</v>
      </c>
      <c r="I289" s="192">
        <f t="shared" ca="1" si="33"/>
        <v>-750</v>
      </c>
    </row>
    <row r="290" spans="1:9" x14ac:dyDescent="0.25">
      <c r="A290" s="184">
        <v>275</v>
      </c>
      <c r="C290" s="184">
        <f t="shared" si="28"/>
        <v>90</v>
      </c>
      <c r="D290" s="184">
        <f t="shared" si="29"/>
        <v>45</v>
      </c>
      <c r="E290" s="184">
        <f t="shared" ca="1" si="34"/>
        <v>75</v>
      </c>
      <c r="F290" s="184">
        <f t="shared" si="30"/>
        <v>3000</v>
      </c>
      <c r="G290" s="184">
        <f t="shared" ca="1" si="31"/>
        <v>6750</v>
      </c>
      <c r="H290" s="184">
        <f t="shared" ca="1" si="32"/>
        <v>6375</v>
      </c>
      <c r="I290" s="192">
        <f t="shared" ca="1" si="33"/>
        <v>375</v>
      </c>
    </row>
    <row r="291" spans="1:9" x14ac:dyDescent="0.25">
      <c r="A291" s="184">
        <v>276</v>
      </c>
      <c r="C291" s="184">
        <f t="shared" si="28"/>
        <v>90</v>
      </c>
      <c r="D291" s="184">
        <f t="shared" si="29"/>
        <v>45</v>
      </c>
      <c r="E291" s="184">
        <f t="shared" ca="1" si="34"/>
        <v>100</v>
      </c>
      <c r="F291" s="184">
        <f t="shared" si="30"/>
        <v>3000</v>
      </c>
      <c r="G291" s="184">
        <f t="shared" ca="1" si="31"/>
        <v>9000</v>
      </c>
      <c r="H291" s="184">
        <f t="shared" ca="1" si="32"/>
        <v>7500</v>
      </c>
      <c r="I291" s="192">
        <f t="shared" ca="1" si="33"/>
        <v>1500</v>
      </c>
    </row>
    <row r="292" spans="1:9" x14ac:dyDescent="0.25">
      <c r="A292" s="184">
        <v>277</v>
      </c>
      <c r="C292" s="184">
        <f t="shared" si="28"/>
        <v>90</v>
      </c>
      <c r="D292" s="184">
        <f t="shared" si="29"/>
        <v>45</v>
      </c>
      <c r="E292" s="184">
        <f t="shared" ca="1" si="34"/>
        <v>50</v>
      </c>
      <c r="F292" s="184">
        <f t="shared" si="30"/>
        <v>3000</v>
      </c>
      <c r="G292" s="184">
        <f t="shared" ca="1" si="31"/>
        <v>4500</v>
      </c>
      <c r="H292" s="184">
        <f t="shared" ca="1" si="32"/>
        <v>5250</v>
      </c>
      <c r="I292" s="192">
        <f t="shared" ca="1" si="33"/>
        <v>-750</v>
      </c>
    </row>
    <row r="293" spans="1:9" x14ac:dyDescent="0.25">
      <c r="A293" s="184">
        <v>278</v>
      </c>
      <c r="C293" s="184">
        <f t="shared" si="28"/>
        <v>90</v>
      </c>
      <c r="D293" s="184">
        <f t="shared" si="29"/>
        <v>45</v>
      </c>
      <c r="E293" s="184">
        <f t="shared" ca="1" si="34"/>
        <v>75</v>
      </c>
      <c r="F293" s="184">
        <f t="shared" si="30"/>
        <v>3000</v>
      </c>
      <c r="G293" s="184">
        <f t="shared" ca="1" si="31"/>
        <v>6750</v>
      </c>
      <c r="H293" s="184">
        <f t="shared" ca="1" si="32"/>
        <v>6375</v>
      </c>
      <c r="I293" s="192">
        <f t="shared" ca="1" si="33"/>
        <v>375</v>
      </c>
    </row>
    <row r="294" spans="1:9" x14ac:dyDescent="0.25">
      <c r="A294" s="184">
        <v>279</v>
      </c>
      <c r="C294" s="184">
        <f t="shared" si="28"/>
        <v>90</v>
      </c>
      <c r="D294" s="184">
        <f t="shared" si="29"/>
        <v>45</v>
      </c>
      <c r="E294" s="184">
        <f t="shared" ca="1" si="34"/>
        <v>50</v>
      </c>
      <c r="F294" s="184">
        <f t="shared" si="30"/>
        <v>3000</v>
      </c>
      <c r="G294" s="184">
        <f t="shared" ca="1" si="31"/>
        <v>4500</v>
      </c>
      <c r="H294" s="184">
        <f t="shared" ca="1" si="32"/>
        <v>5250</v>
      </c>
      <c r="I294" s="192">
        <f t="shared" ca="1" si="33"/>
        <v>-750</v>
      </c>
    </row>
    <row r="295" spans="1:9" x14ac:dyDescent="0.25">
      <c r="A295" s="184">
        <v>280</v>
      </c>
      <c r="C295" s="184">
        <f t="shared" si="28"/>
        <v>90</v>
      </c>
      <c r="D295" s="184">
        <f t="shared" si="29"/>
        <v>45</v>
      </c>
      <c r="E295" s="184">
        <f t="shared" ca="1" si="34"/>
        <v>75</v>
      </c>
      <c r="F295" s="184">
        <f t="shared" si="30"/>
        <v>3000</v>
      </c>
      <c r="G295" s="184">
        <f t="shared" ca="1" si="31"/>
        <v>6750</v>
      </c>
      <c r="H295" s="184">
        <f t="shared" ca="1" si="32"/>
        <v>6375</v>
      </c>
      <c r="I295" s="192">
        <f t="shared" ca="1" si="33"/>
        <v>375</v>
      </c>
    </row>
    <row r="296" spans="1:9" x14ac:dyDescent="0.25">
      <c r="A296" s="184">
        <v>281</v>
      </c>
      <c r="C296" s="184">
        <f t="shared" si="28"/>
        <v>90</v>
      </c>
      <c r="D296" s="184">
        <f t="shared" si="29"/>
        <v>45</v>
      </c>
      <c r="E296" s="184">
        <f t="shared" ca="1" si="34"/>
        <v>100</v>
      </c>
      <c r="F296" s="184">
        <f t="shared" si="30"/>
        <v>3000</v>
      </c>
      <c r="G296" s="184">
        <f t="shared" ca="1" si="31"/>
        <v>9000</v>
      </c>
      <c r="H296" s="184">
        <f t="shared" ca="1" si="32"/>
        <v>7500</v>
      </c>
      <c r="I296" s="192">
        <f t="shared" ca="1" si="33"/>
        <v>1500</v>
      </c>
    </row>
    <row r="297" spans="1:9" x14ac:dyDescent="0.25">
      <c r="A297" s="184">
        <v>282</v>
      </c>
      <c r="C297" s="184">
        <f t="shared" si="28"/>
        <v>90</v>
      </c>
      <c r="D297" s="184">
        <f t="shared" si="29"/>
        <v>45</v>
      </c>
      <c r="E297" s="184">
        <f t="shared" ca="1" si="34"/>
        <v>100</v>
      </c>
      <c r="F297" s="184">
        <f t="shared" si="30"/>
        <v>3000</v>
      </c>
      <c r="G297" s="184">
        <f t="shared" ca="1" si="31"/>
        <v>9000</v>
      </c>
      <c r="H297" s="184">
        <f t="shared" ca="1" si="32"/>
        <v>7500</v>
      </c>
      <c r="I297" s="192">
        <f t="shared" ca="1" si="33"/>
        <v>1500</v>
      </c>
    </row>
    <row r="298" spans="1:9" x14ac:dyDescent="0.25">
      <c r="A298" s="184">
        <v>283</v>
      </c>
      <c r="C298" s="184">
        <f t="shared" si="28"/>
        <v>90</v>
      </c>
      <c r="D298" s="184">
        <f t="shared" si="29"/>
        <v>45</v>
      </c>
      <c r="E298" s="184">
        <f t="shared" ca="1" si="34"/>
        <v>50</v>
      </c>
      <c r="F298" s="184">
        <f t="shared" si="30"/>
        <v>3000</v>
      </c>
      <c r="G298" s="184">
        <f t="shared" ca="1" si="31"/>
        <v>4500</v>
      </c>
      <c r="H298" s="184">
        <f t="shared" ca="1" si="32"/>
        <v>5250</v>
      </c>
      <c r="I298" s="192">
        <f t="shared" ca="1" si="33"/>
        <v>-750</v>
      </c>
    </row>
    <row r="299" spans="1:9" x14ac:dyDescent="0.25">
      <c r="A299" s="184">
        <v>284</v>
      </c>
      <c r="C299" s="184">
        <f t="shared" si="28"/>
        <v>90</v>
      </c>
      <c r="D299" s="184">
        <f t="shared" si="29"/>
        <v>45</v>
      </c>
      <c r="E299" s="184">
        <f t="shared" ca="1" si="34"/>
        <v>75</v>
      </c>
      <c r="F299" s="184">
        <f t="shared" si="30"/>
        <v>3000</v>
      </c>
      <c r="G299" s="184">
        <f t="shared" ca="1" si="31"/>
        <v>6750</v>
      </c>
      <c r="H299" s="184">
        <f t="shared" ca="1" si="32"/>
        <v>6375</v>
      </c>
      <c r="I299" s="192">
        <f t="shared" ca="1" si="33"/>
        <v>375</v>
      </c>
    </row>
    <row r="300" spans="1:9" x14ac:dyDescent="0.25">
      <c r="A300" s="184">
        <v>285</v>
      </c>
      <c r="C300" s="184">
        <f t="shared" si="28"/>
        <v>90</v>
      </c>
      <c r="D300" s="184">
        <f t="shared" si="29"/>
        <v>45</v>
      </c>
      <c r="E300" s="184">
        <f t="shared" ca="1" si="34"/>
        <v>100</v>
      </c>
      <c r="F300" s="184">
        <f t="shared" si="30"/>
        <v>3000</v>
      </c>
      <c r="G300" s="184">
        <f t="shared" ca="1" si="31"/>
        <v>9000</v>
      </c>
      <c r="H300" s="184">
        <f t="shared" ca="1" si="32"/>
        <v>7500</v>
      </c>
      <c r="I300" s="192">
        <f t="shared" ca="1" si="33"/>
        <v>1500</v>
      </c>
    </row>
    <row r="301" spans="1:9" x14ac:dyDescent="0.25">
      <c r="A301" s="184">
        <v>286</v>
      </c>
      <c r="C301" s="184">
        <f t="shared" si="28"/>
        <v>90</v>
      </c>
      <c r="D301" s="184">
        <f t="shared" si="29"/>
        <v>45</v>
      </c>
      <c r="E301" s="184">
        <f t="shared" ca="1" si="34"/>
        <v>100</v>
      </c>
      <c r="F301" s="184">
        <f t="shared" si="30"/>
        <v>3000</v>
      </c>
      <c r="G301" s="184">
        <f t="shared" ca="1" si="31"/>
        <v>9000</v>
      </c>
      <c r="H301" s="184">
        <f t="shared" ca="1" si="32"/>
        <v>7500</v>
      </c>
      <c r="I301" s="192">
        <f t="shared" ca="1" si="33"/>
        <v>1500</v>
      </c>
    </row>
    <row r="302" spans="1:9" x14ac:dyDescent="0.25">
      <c r="A302" s="184">
        <v>287</v>
      </c>
      <c r="C302" s="184">
        <f t="shared" si="28"/>
        <v>90</v>
      </c>
      <c r="D302" s="184">
        <f t="shared" si="29"/>
        <v>45</v>
      </c>
      <c r="E302" s="184">
        <f t="shared" ca="1" si="34"/>
        <v>50</v>
      </c>
      <c r="F302" s="184">
        <f t="shared" si="30"/>
        <v>3000</v>
      </c>
      <c r="G302" s="184">
        <f t="shared" ca="1" si="31"/>
        <v>4500</v>
      </c>
      <c r="H302" s="184">
        <f t="shared" ca="1" si="32"/>
        <v>5250</v>
      </c>
      <c r="I302" s="192">
        <f t="shared" ca="1" si="33"/>
        <v>-750</v>
      </c>
    </row>
    <row r="303" spans="1:9" x14ac:dyDescent="0.25">
      <c r="A303" s="184">
        <v>288</v>
      </c>
      <c r="C303" s="184">
        <f t="shared" si="28"/>
        <v>90</v>
      </c>
      <c r="D303" s="184">
        <f t="shared" si="29"/>
        <v>45</v>
      </c>
      <c r="E303" s="184">
        <f t="shared" ca="1" si="34"/>
        <v>100</v>
      </c>
      <c r="F303" s="184">
        <f t="shared" si="30"/>
        <v>3000</v>
      </c>
      <c r="G303" s="184">
        <f t="shared" ca="1" si="31"/>
        <v>9000</v>
      </c>
      <c r="H303" s="184">
        <f t="shared" ca="1" si="32"/>
        <v>7500</v>
      </c>
      <c r="I303" s="192">
        <f t="shared" ca="1" si="33"/>
        <v>1500</v>
      </c>
    </row>
    <row r="304" spans="1:9" x14ac:dyDescent="0.25">
      <c r="A304" s="184">
        <v>289</v>
      </c>
      <c r="C304" s="184">
        <f t="shared" si="28"/>
        <v>90</v>
      </c>
      <c r="D304" s="184">
        <f t="shared" si="29"/>
        <v>45</v>
      </c>
      <c r="E304" s="184">
        <f t="shared" ca="1" si="34"/>
        <v>100</v>
      </c>
      <c r="F304" s="184">
        <f t="shared" si="30"/>
        <v>3000</v>
      </c>
      <c r="G304" s="184">
        <f t="shared" ca="1" si="31"/>
        <v>9000</v>
      </c>
      <c r="H304" s="184">
        <f t="shared" ca="1" si="32"/>
        <v>7500</v>
      </c>
      <c r="I304" s="192">
        <f t="shared" ca="1" si="33"/>
        <v>1500</v>
      </c>
    </row>
    <row r="305" spans="1:9" x14ac:dyDescent="0.25">
      <c r="A305" s="184">
        <v>290</v>
      </c>
      <c r="C305" s="184">
        <f t="shared" si="28"/>
        <v>90</v>
      </c>
      <c r="D305" s="184">
        <f t="shared" si="29"/>
        <v>45</v>
      </c>
      <c r="E305" s="184">
        <f t="shared" ca="1" si="34"/>
        <v>75</v>
      </c>
      <c r="F305" s="184">
        <f t="shared" si="30"/>
        <v>3000</v>
      </c>
      <c r="G305" s="184">
        <f t="shared" ca="1" si="31"/>
        <v>6750</v>
      </c>
      <c r="H305" s="184">
        <f t="shared" ca="1" si="32"/>
        <v>6375</v>
      </c>
      <c r="I305" s="192">
        <f t="shared" ca="1" si="33"/>
        <v>375</v>
      </c>
    </row>
    <row r="306" spans="1:9" x14ac:dyDescent="0.25">
      <c r="A306" s="184">
        <v>291</v>
      </c>
      <c r="C306" s="184">
        <f t="shared" si="28"/>
        <v>90</v>
      </c>
      <c r="D306" s="184">
        <f t="shared" si="29"/>
        <v>45</v>
      </c>
      <c r="E306" s="184">
        <f t="shared" ca="1" si="34"/>
        <v>75</v>
      </c>
      <c r="F306" s="184">
        <f t="shared" si="30"/>
        <v>3000</v>
      </c>
      <c r="G306" s="184">
        <f t="shared" ca="1" si="31"/>
        <v>6750</v>
      </c>
      <c r="H306" s="184">
        <f t="shared" ca="1" si="32"/>
        <v>6375</v>
      </c>
      <c r="I306" s="192">
        <f t="shared" ca="1" si="33"/>
        <v>375</v>
      </c>
    </row>
    <row r="307" spans="1:9" x14ac:dyDescent="0.25">
      <c r="A307" s="184">
        <v>292</v>
      </c>
      <c r="C307" s="184">
        <f t="shared" si="28"/>
        <v>90</v>
      </c>
      <c r="D307" s="184">
        <f t="shared" si="29"/>
        <v>45</v>
      </c>
      <c r="E307" s="184">
        <f t="shared" ca="1" si="34"/>
        <v>100</v>
      </c>
      <c r="F307" s="184">
        <f t="shared" si="30"/>
        <v>3000</v>
      </c>
      <c r="G307" s="184">
        <f t="shared" ca="1" si="31"/>
        <v>9000</v>
      </c>
      <c r="H307" s="184">
        <f t="shared" ca="1" si="32"/>
        <v>7500</v>
      </c>
      <c r="I307" s="192">
        <f t="shared" ca="1" si="33"/>
        <v>1500</v>
      </c>
    </row>
    <row r="308" spans="1:9" x14ac:dyDescent="0.25">
      <c r="A308" s="184">
        <v>293</v>
      </c>
      <c r="C308" s="184">
        <f t="shared" si="28"/>
        <v>90</v>
      </c>
      <c r="D308" s="184">
        <f t="shared" si="29"/>
        <v>45</v>
      </c>
      <c r="E308" s="184">
        <f t="shared" ca="1" si="34"/>
        <v>75</v>
      </c>
      <c r="F308" s="184">
        <f t="shared" si="30"/>
        <v>3000</v>
      </c>
      <c r="G308" s="184">
        <f t="shared" ca="1" si="31"/>
        <v>6750</v>
      </c>
      <c r="H308" s="184">
        <f t="shared" ca="1" si="32"/>
        <v>6375</v>
      </c>
      <c r="I308" s="192">
        <f t="shared" ca="1" si="33"/>
        <v>375</v>
      </c>
    </row>
    <row r="309" spans="1:9" x14ac:dyDescent="0.25">
      <c r="A309" s="184">
        <v>294</v>
      </c>
      <c r="C309" s="184">
        <f t="shared" si="28"/>
        <v>90</v>
      </c>
      <c r="D309" s="184">
        <f t="shared" si="29"/>
        <v>45</v>
      </c>
      <c r="E309" s="184">
        <f t="shared" ca="1" si="34"/>
        <v>75</v>
      </c>
      <c r="F309" s="184">
        <f t="shared" si="30"/>
        <v>3000</v>
      </c>
      <c r="G309" s="184">
        <f t="shared" ca="1" si="31"/>
        <v>6750</v>
      </c>
      <c r="H309" s="184">
        <f t="shared" ca="1" si="32"/>
        <v>6375</v>
      </c>
      <c r="I309" s="192">
        <f t="shared" ca="1" si="33"/>
        <v>375</v>
      </c>
    </row>
    <row r="310" spans="1:9" x14ac:dyDescent="0.25">
      <c r="A310" s="184">
        <v>295</v>
      </c>
      <c r="C310" s="184">
        <f t="shared" si="28"/>
        <v>90</v>
      </c>
      <c r="D310" s="184">
        <f t="shared" si="29"/>
        <v>45</v>
      </c>
      <c r="E310" s="184">
        <f t="shared" ca="1" si="34"/>
        <v>75</v>
      </c>
      <c r="F310" s="184">
        <f t="shared" si="30"/>
        <v>3000</v>
      </c>
      <c r="G310" s="184">
        <f t="shared" ca="1" si="31"/>
        <v>6750</v>
      </c>
      <c r="H310" s="184">
        <f t="shared" ca="1" si="32"/>
        <v>6375</v>
      </c>
      <c r="I310" s="192">
        <f t="shared" ca="1" si="33"/>
        <v>375</v>
      </c>
    </row>
    <row r="311" spans="1:9" x14ac:dyDescent="0.25">
      <c r="A311" s="184">
        <v>296</v>
      </c>
      <c r="C311" s="184">
        <f t="shared" si="28"/>
        <v>90</v>
      </c>
      <c r="D311" s="184">
        <f t="shared" si="29"/>
        <v>45</v>
      </c>
      <c r="E311" s="184">
        <f t="shared" ca="1" si="34"/>
        <v>100</v>
      </c>
      <c r="F311" s="184">
        <f t="shared" si="30"/>
        <v>3000</v>
      </c>
      <c r="G311" s="184">
        <f t="shared" ca="1" si="31"/>
        <v>9000</v>
      </c>
      <c r="H311" s="184">
        <f t="shared" ca="1" si="32"/>
        <v>7500</v>
      </c>
      <c r="I311" s="192">
        <f t="shared" ca="1" si="33"/>
        <v>1500</v>
      </c>
    </row>
    <row r="312" spans="1:9" x14ac:dyDescent="0.25">
      <c r="A312" s="184">
        <v>297</v>
      </c>
      <c r="C312" s="184">
        <f t="shared" si="28"/>
        <v>90</v>
      </c>
      <c r="D312" s="184">
        <f t="shared" si="29"/>
        <v>45</v>
      </c>
      <c r="E312" s="184">
        <f t="shared" ca="1" si="34"/>
        <v>75</v>
      </c>
      <c r="F312" s="184">
        <f t="shared" si="30"/>
        <v>3000</v>
      </c>
      <c r="G312" s="184">
        <f t="shared" ca="1" si="31"/>
        <v>6750</v>
      </c>
      <c r="H312" s="184">
        <f t="shared" ca="1" si="32"/>
        <v>6375</v>
      </c>
      <c r="I312" s="192">
        <f t="shared" ca="1" si="33"/>
        <v>375</v>
      </c>
    </row>
    <row r="313" spans="1:9" x14ac:dyDescent="0.25">
      <c r="A313" s="184">
        <v>298</v>
      </c>
      <c r="C313" s="184">
        <f t="shared" si="28"/>
        <v>90</v>
      </c>
      <c r="D313" s="184">
        <f t="shared" si="29"/>
        <v>45</v>
      </c>
      <c r="E313" s="184">
        <f t="shared" ca="1" si="34"/>
        <v>75</v>
      </c>
      <c r="F313" s="184">
        <f t="shared" si="30"/>
        <v>3000</v>
      </c>
      <c r="G313" s="184">
        <f t="shared" ca="1" si="31"/>
        <v>6750</v>
      </c>
      <c r="H313" s="184">
        <f t="shared" ca="1" si="32"/>
        <v>6375</v>
      </c>
      <c r="I313" s="192">
        <f t="shared" ca="1" si="33"/>
        <v>375</v>
      </c>
    </row>
    <row r="314" spans="1:9" x14ac:dyDescent="0.25">
      <c r="A314" s="184">
        <v>299</v>
      </c>
      <c r="C314" s="184">
        <f t="shared" si="28"/>
        <v>90</v>
      </c>
      <c r="D314" s="184">
        <f t="shared" si="29"/>
        <v>45</v>
      </c>
      <c r="E314" s="184">
        <f t="shared" ca="1" si="34"/>
        <v>75</v>
      </c>
      <c r="F314" s="184">
        <f t="shared" si="30"/>
        <v>3000</v>
      </c>
      <c r="G314" s="184">
        <f t="shared" ca="1" si="31"/>
        <v>6750</v>
      </c>
      <c r="H314" s="184">
        <f t="shared" ca="1" si="32"/>
        <v>6375</v>
      </c>
      <c r="I314" s="192">
        <f t="shared" ca="1" si="33"/>
        <v>375</v>
      </c>
    </row>
    <row r="315" spans="1:9" x14ac:dyDescent="0.25">
      <c r="A315" s="184">
        <v>300</v>
      </c>
      <c r="C315" s="184">
        <f t="shared" si="28"/>
        <v>90</v>
      </c>
      <c r="D315" s="184">
        <f t="shared" si="29"/>
        <v>45</v>
      </c>
      <c r="E315" s="184">
        <f t="shared" ca="1" si="34"/>
        <v>100</v>
      </c>
      <c r="F315" s="184">
        <f t="shared" si="30"/>
        <v>3000</v>
      </c>
      <c r="G315" s="184">
        <f t="shared" ca="1" si="31"/>
        <v>9000</v>
      </c>
      <c r="H315" s="184">
        <f t="shared" ca="1" si="32"/>
        <v>7500</v>
      </c>
      <c r="I315" s="192">
        <f t="shared" ca="1" si="33"/>
        <v>1500</v>
      </c>
    </row>
    <row r="316" spans="1:9" x14ac:dyDescent="0.25">
      <c r="A316" s="184">
        <v>301</v>
      </c>
      <c r="C316" s="184">
        <f t="shared" si="28"/>
        <v>90</v>
      </c>
      <c r="D316" s="184">
        <f t="shared" si="29"/>
        <v>45</v>
      </c>
      <c r="E316" s="184">
        <f t="shared" ca="1" si="34"/>
        <v>75</v>
      </c>
      <c r="F316" s="184">
        <f t="shared" si="30"/>
        <v>3000</v>
      </c>
      <c r="G316" s="184">
        <f t="shared" ca="1" si="31"/>
        <v>6750</v>
      </c>
      <c r="H316" s="184">
        <f t="shared" ca="1" si="32"/>
        <v>6375</v>
      </c>
      <c r="I316" s="192">
        <f t="shared" ca="1" si="33"/>
        <v>375</v>
      </c>
    </row>
    <row r="317" spans="1:9" x14ac:dyDescent="0.25">
      <c r="A317" s="184">
        <v>302</v>
      </c>
      <c r="C317" s="184">
        <f t="shared" si="28"/>
        <v>90</v>
      </c>
      <c r="D317" s="184">
        <f t="shared" si="29"/>
        <v>45</v>
      </c>
      <c r="E317" s="184">
        <f t="shared" ca="1" si="34"/>
        <v>75</v>
      </c>
      <c r="F317" s="184">
        <f t="shared" si="30"/>
        <v>3000</v>
      </c>
      <c r="G317" s="184">
        <f t="shared" ca="1" si="31"/>
        <v>6750</v>
      </c>
      <c r="H317" s="184">
        <f t="shared" ca="1" si="32"/>
        <v>6375</v>
      </c>
      <c r="I317" s="192">
        <f t="shared" ca="1" si="33"/>
        <v>375</v>
      </c>
    </row>
    <row r="318" spans="1:9" x14ac:dyDescent="0.25">
      <c r="A318" s="184">
        <v>303</v>
      </c>
      <c r="C318" s="184">
        <f t="shared" si="28"/>
        <v>90</v>
      </c>
      <c r="D318" s="184">
        <f t="shared" si="29"/>
        <v>45</v>
      </c>
      <c r="E318" s="184">
        <f t="shared" ca="1" si="34"/>
        <v>50</v>
      </c>
      <c r="F318" s="184">
        <f t="shared" si="30"/>
        <v>3000</v>
      </c>
      <c r="G318" s="184">
        <f t="shared" ca="1" si="31"/>
        <v>4500</v>
      </c>
      <c r="H318" s="184">
        <f t="shared" ca="1" si="32"/>
        <v>5250</v>
      </c>
      <c r="I318" s="192">
        <f t="shared" ca="1" si="33"/>
        <v>-750</v>
      </c>
    </row>
    <row r="319" spans="1:9" x14ac:dyDescent="0.25">
      <c r="A319" s="184">
        <v>304</v>
      </c>
      <c r="C319" s="184">
        <f t="shared" si="28"/>
        <v>90</v>
      </c>
      <c r="D319" s="184">
        <f t="shared" si="29"/>
        <v>45</v>
      </c>
      <c r="E319" s="184">
        <f t="shared" ca="1" si="34"/>
        <v>100</v>
      </c>
      <c r="F319" s="184">
        <f t="shared" si="30"/>
        <v>3000</v>
      </c>
      <c r="G319" s="184">
        <f t="shared" ca="1" si="31"/>
        <v>9000</v>
      </c>
      <c r="H319" s="184">
        <f t="shared" ca="1" si="32"/>
        <v>7500</v>
      </c>
      <c r="I319" s="192">
        <f t="shared" ca="1" si="33"/>
        <v>1500</v>
      </c>
    </row>
    <row r="320" spans="1:9" x14ac:dyDescent="0.25">
      <c r="A320" s="184">
        <v>305</v>
      </c>
      <c r="C320" s="184">
        <f t="shared" si="28"/>
        <v>90</v>
      </c>
      <c r="D320" s="184">
        <f t="shared" si="29"/>
        <v>45</v>
      </c>
      <c r="E320" s="184">
        <f t="shared" ca="1" si="34"/>
        <v>50</v>
      </c>
      <c r="F320" s="184">
        <f t="shared" si="30"/>
        <v>3000</v>
      </c>
      <c r="G320" s="184">
        <f t="shared" ca="1" si="31"/>
        <v>4500</v>
      </c>
      <c r="H320" s="184">
        <f t="shared" ca="1" si="32"/>
        <v>5250</v>
      </c>
      <c r="I320" s="192">
        <f t="shared" ca="1" si="33"/>
        <v>-750</v>
      </c>
    </row>
    <row r="321" spans="1:9" x14ac:dyDescent="0.25">
      <c r="A321" s="184">
        <v>306</v>
      </c>
      <c r="C321" s="184">
        <f t="shared" si="28"/>
        <v>90</v>
      </c>
      <c r="D321" s="184">
        <f t="shared" si="29"/>
        <v>45</v>
      </c>
      <c r="E321" s="184">
        <f t="shared" ca="1" si="34"/>
        <v>75</v>
      </c>
      <c r="F321" s="184">
        <f t="shared" si="30"/>
        <v>3000</v>
      </c>
      <c r="G321" s="184">
        <f t="shared" ca="1" si="31"/>
        <v>6750</v>
      </c>
      <c r="H321" s="184">
        <f t="shared" ca="1" si="32"/>
        <v>6375</v>
      </c>
      <c r="I321" s="192">
        <f t="shared" ca="1" si="33"/>
        <v>375</v>
      </c>
    </row>
    <row r="322" spans="1:9" x14ac:dyDescent="0.25">
      <c r="A322" s="184">
        <v>307</v>
      </c>
      <c r="C322" s="184">
        <f t="shared" si="28"/>
        <v>90</v>
      </c>
      <c r="D322" s="184">
        <f t="shared" si="29"/>
        <v>45</v>
      </c>
      <c r="E322" s="184">
        <f t="shared" ca="1" si="34"/>
        <v>50</v>
      </c>
      <c r="F322" s="184">
        <f t="shared" si="30"/>
        <v>3000</v>
      </c>
      <c r="G322" s="184">
        <f t="shared" ca="1" si="31"/>
        <v>4500</v>
      </c>
      <c r="H322" s="184">
        <f t="shared" ca="1" si="32"/>
        <v>5250</v>
      </c>
      <c r="I322" s="192">
        <f t="shared" ca="1" si="33"/>
        <v>-750</v>
      </c>
    </row>
    <row r="323" spans="1:9" x14ac:dyDescent="0.25">
      <c r="A323" s="184">
        <v>308</v>
      </c>
      <c r="C323" s="184">
        <f t="shared" si="28"/>
        <v>90</v>
      </c>
      <c r="D323" s="184">
        <f t="shared" si="29"/>
        <v>45</v>
      </c>
      <c r="E323" s="184">
        <f t="shared" ca="1" si="34"/>
        <v>100</v>
      </c>
      <c r="F323" s="184">
        <f t="shared" si="30"/>
        <v>3000</v>
      </c>
      <c r="G323" s="184">
        <f t="shared" ca="1" si="31"/>
        <v>9000</v>
      </c>
      <c r="H323" s="184">
        <f t="shared" ca="1" si="32"/>
        <v>7500</v>
      </c>
      <c r="I323" s="192">
        <f t="shared" ca="1" si="33"/>
        <v>1500</v>
      </c>
    </row>
    <row r="324" spans="1:9" x14ac:dyDescent="0.25">
      <c r="A324" s="184">
        <v>309</v>
      </c>
      <c r="C324" s="184">
        <f t="shared" si="28"/>
        <v>90</v>
      </c>
      <c r="D324" s="184">
        <f t="shared" si="29"/>
        <v>45</v>
      </c>
      <c r="E324" s="184">
        <f t="shared" ca="1" si="34"/>
        <v>50</v>
      </c>
      <c r="F324" s="184">
        <f t="shared" si="30"/>
        <v>3000</v>
      </c>
      <c r="G324" s="184">
        <f t="shared" ca="1" si="31"/>
        <v>4500</v>
      </c>
      <c r="H324" s="184">
        <f t="shared" ca="1" si="32"/>
        <v>5250</v>
      </c>
      <c r="I324" s="192">
        <f t="shared" ca="1" si="33"/>
        <v>-750</v>
      </c>
    </row>
    <row r="325" spans="1:9" x14ac:dyDescent="0.25">
      <c r="A325" s="184">
        <v>310</v>
      </c>
      <c r="C325" s="184">
        <f t="shared" si="28"/>
        <v>90</v>
      </c>
      <c r="D325" s="184">
        <f t="shared" si="29"/>
        <v>45</v>
      </c>
      <c r="E325" s="184">
        <f t="shared" ca="1" si="34"/>
        <v>75</v>
      </c>
      <c r="F325" s="184">
        <f t="shared" si="30"/>
        <v>3000</v>
      </c>
      <c r="G325" s="184">
        <f t="shared" ca="1" si="31"/>
        <v>6750</v>
      </c>
      <c r="H325" s="184">
        <f t="shared" ca="1" si="32"/>
        <v>6375</v>
      </c>
      <c r="I325" s="192">
        <f t="shared" ca="1" si="33"/>
        <v>375</v>
      </c>
    </row>
    <row r="326" spans="1:9" x14ac:dyDescent="0.25">
      <c r="A326" s="184">
        <v>311</v>
      </c>
      <c r="C326" s="184">
        <f t="shared" si="28"/>
        <v>90</v>
      </c>
      <c r="D326" s="184">
        <f t="shared" si="29"/>
        <v>45</v>
      </c>
      <c r="E326" s="184">
        <f t="shared" ca="1" si="34"/>
        <v>50</v>
      </c>
      <c r="F326" s="184">
        <f t="shared" si="30"/>
        <v>3000</v>
      </c>
      <c r="G326" s="184">
        <f t="shared" ca="1" si="31"/>
        <v>4500</v>
      </c>
      <c r="H326" s="184">
        <f t="shared" ca="1" si="32"/>
        <v>5250</v>
      </c>
      <c r="I326" s="192">
        <f t="shared" ca="1" si="33"/>
        <v>-750</v>
      </c>
    </row>
    <row r="327" spans="1:9" x14ac:dyDescent="0.25">
      <c r="A327" s="184">
        <v>312</v>
      </c>
      <c r="C327" s="184">
        <f t="shared" si="28"/>
        <v>90</v>
      </c>
      <c r="D327" s="184">
        <f t="shared" si="29"/>
        <v>45</v>
      </c>
      <c r="E327" s="184">
        <f t="shared" ca="1" si="34"/>
        <v>75</v>
      </c>
      <c r="F327" s="184">
        <f t="shared" si="30"/>
        <v>3000</v>
      </c>
      <c r="G327" s="184">
        <f t="shared" ca="1" si="31"/>
        <v>6750</v>
      </c>
      <c r="H327" s="184">
        <f t="shared" ca="1" si="32"/>
        <v>6375</v>
      </c>
      <c r="I327" s="192">
        <f t="shared" ca="1" si="33"/>
        <v>375</v>
      </c>
    </row>
    <row r="328" spans="1:9" x14ac:dyDescent="0.25">
      <c r="A328" s="184">
        <v>313</v>
      </c>
      <c r="C328" s="184">
        <f t="shared" si="28"/>
        <v>90</v>
      </c>
      <c r="D328" s="184">
        <f t="shared" si="29"/>
        <v>45</v>
      </c>
      <c r="E328" s="184">
        <f t="shared" ca="1" si="34"/>
        <v>100</v>
      </c>
      <c r="F328" s="184">
        <f t="shared" si="30"/>
        <v>3000</v>
      </c>
      <c r="G328" s="184">
        <f t="shared" ca="1" si="31"/>
        <v>9000</v>
      </c>
      <c r="H328" s="184">
        <f t="shared" ca="1" si="32"/>
        <v>7500</v>
      </c>
      <c r="I328" s="192">
        <f t="shared" ca="1" si="33"/>
        <v>1500</v>
      </c>
    </row>
    <row r="329" spans="1:9" x14ac:dyDescent="0.25">
      <c r="A329" s="184">
        <v>314</v>
      </c>
      <c r="C329" s="184">
        <f t="shared" si="28"/>
        <v>90</v>
      </c>
      <c r="D329" s="184">
        <f t="shared" si="29"/>
        <v>45</v>
      </c>
      <c r="E329" s="184">
        <f t="shared" ca="1" si="34"/>
        <v>50</v>
      </c>
      <c r="F329" s="184">
        <f t="shared" si="30"/>
        <v>3000</v>
      </c>
      <c r="G329" s="184">
        <f t="shared" ca="1" si="31"/>
        <v>4500</v>
      </c>
      <c r="H329" s="184">
        <f t="shared" ca="1" si="32"/>
        <v>5250</v>
      </c>
      <c r="I329" s="192">
        <f t="shared" ca="1" si="33"/>
        <v>-750</v>
      </c>
    </row>
    <row r="330" spans="1:9" x14ac:dyDescent="0.25">
      <c r="A330" s="184">
        <v>315</v>
      </c>
      <c r="C330" s="184">
        <f t="shared" si="28"/>
        <v>90</v>
      </c>
      <c r="D330" s="184">
        <f t="shared" si="29"/>
        <v>45</v>
      </c>
      <c r="E330" s="184">
        <f t="shared" ca="1" si="34"/>
        <v>50</v>
      </c>
      <c r="F330" s="184">
        <f t="shared" si="30"/>
        <v>3000</v>
      </c>
      <c r="G330" s="184">
        <f t="shared" ca="1" si="31"/>
        <v>4500</v>
      </c>
      <c r="H330" s="184">
        <f t="shared" ca="1" si="32"/>
        <v>5250</v>
      </c>
      <c r="I330" s="192">
        <f t="shared" ca="1" si="33"/>
        <v>-750</v>
      </c>
    </row>
    <row r="331" spans="1:9" x14ac:dyDescent="0.25">
      <c r="A331" s="184">
        <v>316</v>
      </c>
      <c r="C331" s="184">
        <f t="shared" si="28"/>
        <v>90</v>
      </c>
      <c r="D331" s="184">
        <f t="shared" si="29"/>
        <v>45</v>
      </c>
      <c r="E331" s="184">
        <f t="shared" ca="1" si="34"/>
        <v>75</v>
      </c>
      <c r="F331" s="184">
        <f t="shared" si="30"/>
        <v>3000</v>
      </c>
      <c r="G331" s="184">
        <f t="shared" ca="1" si="31"/>
        <v>6750</v>
      </c>
      <c r="H331" s="184">
        <f t="shared" ca="1" si="32"/>
        <v>6375</v>
      </c>
      <c r="I331" s="192">
        <f t="shared" ca="1" si="33"/>
        <v>375</v>
      </c>
    </row>
    <row r="332" spans="1:9" x14ac:dyDescent="0.25">
      <c r="A332" s="184">
        <v>317</v>
      </c>
      <c r="C332" s="184">
        <f t="shared" si="28"/>
        <v>90</v>
      </c>
      <c r="D332" s="184">
        <f t="shared" si="29"/>
        <v>45</v>
      </c>
      <c r="E332" s="184">
        <f t="shared" ca="1" si="34"/>
        <v>75</v>
      </c>
      <c r="F332" s="184">
        <f t="shared" si="30"/>
        <v>3000</v>
      </c>
      <c r="G332" s="184">
        <f t="shared" ca="1" si="31"/>
        <v>6750</v>
      </c>
      <c r="H332" s="184">
        <f t="shared" ca="1" si="32"/>
        <v>6375</v>
      </c>
      <c r="I332" s="192">
        <f t="shared" ca="1" si="33"/>
        <v>375</v>
      </c>
    </row>
    <row r="333" spans="1:9" x14ac:dyDescent="0.25">
      <c r="A333" s="184">
        <v>318</v>
      </c>
      <c r="C333" s="184">
        <f t="shared" si="28"/>
        <v>90</v>
      </c>
      <c r="D333" s="184">
        <f t="shared" si="29"/>
        <v>45</v>
      </c>
      <c r="E333" s="184">
        <f t="shared" ca="1" si="34"/>
        <v>75</v>
      </c>
      <c r="F333" s="184">
        <f t="shared" si="30"/>
        <v>3000</v>
      </c>
      <c r="G333" s="184">
        <f t="shared" ca="1" si="31"/>
        <v>6750</v>
      </c>
      <c r="H333" s="184">
        <f t="shared" ca="1" si="32"/>
        <v>6375</v>
      </c>
      <c r="I333" s="192">
        <f t="shared" ca="1" si="33"/>
        <v>375</v>
      </c>
    </row>
    <row r="334" spans="1:9" x14ac:dyDescent="0.25">
      <c r="A334" s="184">
        <v>319</v>
      </c>
      <c r="C334" s="184">
        <f t="shared" si="28"/>
        <v>90</v>
      </c>
      <c r="D334" s="184">
        <f t="shared" si="29"/>
        <v>45</v>
      </c>
      <c r="E334" s="184">
        <f t="shared" ca="1" si="34"/>
        <v>100</v>
      </c>
      <c r="F334" s="184">
        <f t="shared" si="30"/>
        <v>3000</v>
      </c>
      <c r="G334" s="184">
        <f t="shared" ca="1" si="31"/>
        <v>9000</v>
      </c>
      <c r="H334" s="184">
        <f t="shared" ca="1" si="32"/>
        <v>7500</v>
      </c>
      <c r="I334" s="192">
        <f t="shared" ca="1" si="33"/>
        <v>1500</v>
      </c>
    </row>
    <row r="335" spans="1:9" x14ac:dyDescent="0.25">
      <c r="A335" s="184">
        <v>320</v>
      </c>
      <c r="C335" s="184">
        <f t="shared" si="28"/>
        <v>90</v>
      </c>
      <c r="D335" s="184">
        <f t="shared" si="29"/>
        <v>45</v>
      </c>
      <c r="E335" s="184">
        <f t="shared" ca="1" si="34"/>
        <v>100</v>
      </c>
      <c r="F335" s="184">
        <f t="shared" si="30"/>
        <v>3000</v>
      </c>
      <c r="G335" s="184">
        <f t="shared" ca="1" si="31"/>
        <v>9000</v>
      </c>
      <c r="H335" s="184">
        <f t="shared" ca="1" si="32"/>
        <v>7500</v>
      </c>
      <c r="I335" s="192">
        <f t="shared" ca="1" si="33"/>
        <v>1500</v>
      </c>
    </row>
    <row r="336" spans="1:9" x14ac:dyDescent="0.25">
      <c r="A336" s="184">
        <v>321</v>
      </c>
      <c r="C336" s="184">
        <f t="shared" ref="C336:C399" si="35">$B$3</f>
        <v>90</v>
      </c>
      <c r="D336" s="184">
        <f t="shared" ref="D336:D399" si="36">$B$4</f>
        <v>45</v>
      </c>
      <c r="E336" s="184">
        <f t="shared" ca="1" si="34"/>
        <v>75</v>
      </c>
      <c r="F336" s="184">
        <f t="shared" ref="F336:F399" si="37">$B$6</f>
        <v>3000</v>
      </c>
      <c r="G336" s="184">
        <f t="shared" ref="G336:G399" ca="1" si="38">C336*E336</f>
        <v>6750</v>
      </c>
      <c r="H336" s="184">
        <f t="shared" ref="H336:H399" ca="1" si="39">F336+D336*E336</f>
        <v>6375</v>
      </c>
      <c r="I336" s="192">
        <f t="shared" ref="I336:I399" ca="1" si="40">G336-H336</f>
        <v>375</v>
      </c>
    </row>
    <row r="337" spans="1:9" x14ac:dyDescent="0.25">
      <c r="A337" s="184">
        <v>322</v>
      </c>
      <c r="C337" s="184">
        <f t="shared" si="35"/>
        <v>90</v>
      </c>
      <c r="D337" s="184">
        <f t="shared" si="36"/>
        <v>45</v>
      </c>
      <c r="E337" s="184">
        <f t="shared" ref="E337:E400" ca="1" si="41">VLOOKUP(RAND(),$E$3:$G$5,3)</f>
        <v>75</v>
      </c>
      <c r="F337" s="184">
        <f t="shared" si="37"/>
        <v>3000</v>
      </c>
      <c r="G337" s="184">
        <f t="shared" ca="1" si="38"/>
        <v>6750</v>
      </c>
      <c r="H337" s="184">
        <f t="shared" ca="1" si="39"/>
        <v>6375</v>
      </c>
      <c r="I337" s="192">
        <f t="shared" ca="1" si="40"/>
        <v>375</v>
      </c>
    </row>
    <row r="338" spans="1:9" x14ac:dyDescent="0.25">
      <c r="A338" s="184">
        <v>323</v>
      </c>
      <c r="C338" s="184">
        <f t="shared" si="35"/>
        <v>90</v>
      </c>
      <c r="D338" s="184">
        <f t="shared" si="36"/>
        <v>45</v>
      </c>
      <c r="E338" s="184">
        <f t="shared" ca="1" si="41"/>
        <v>100</v>
      </c>
      <c r="F338" s="184">
        <f t="shared" si="37"/>
        <v>3000</v>
      </c>
      <c r="G338" s="184">
        <f t="shared" ca="1" si="38"/>
        <v>9000</v>
      </c>
      <c r="H338" s="184">
        <f t="shared" ca="1" si="39"/>
        <v>7500</v>
      </c>
      <c r="I338" s="192">
        <f t="shared" ca="1" si="40"/>
        <v>1500</v>
      </c>
    </row>
    <row r="339" spans="1:9" x14ac:dyDescent="0.25">
      <c r="A339" s="184">
        <v>324</v>
      </c>
      <c r="C339" s="184">
        <f t="shared" si="35"/>
        <v>90</v>
      </c>
      <c r="D339" s="184">
        <f t="shared" si="36"/>
        <v>45</v>
      </c>
      <c r="E339" s="184">
        <f t="shared" ca="1" si="41"/>
        <v>75</v>
      </c>
      <c r="F339" s="184">
        <f t="shared" si="37"/>
        <v>3000</v>
      </c>
      <c r="G339" s="184">
        <f t="shared" ca="1" si="38"/>
        <v>6750</v>
      </c>
      <c r="H339" s="184">
        <f t="shared" ca="1" si="39"/>
        <v>6375</v>
      </c>
      <c r="I339" s="192">
        <f t="shared" ca="1" si="40"/>
        <v>375</v>
      </c>
    </row>
    <row r="340" spans="1:9" x14ac:dyDescent="0.25">
      <c r="A340" s="184">
        <v>325</v>
      </c>
      <c r="C340" s="184">
        <f t="shared" si="35"/>
        <v>90</v>
      </c>
      <c r="D340" s="184">
        <f t="shared" si="36"/>
        <v>45</v>
      </c>
      <c r="E340" s="184">
        <f t="shared" ca="1" si="41"/>
        <v>75</v>
      </c>
      <c r="F340" s="184">
        <f t="shared" si="37"/>
        <v>3000</v>
      </c>
      <c r="G340" s="184">
        <f t="shared" ca="1" si="38"/>
        <v>6750</v>
      </c>
      <c r="H340" s="184">
        <f t="shared" ca="1" si="39"/>
        <v>6375</v>
      </c>
      <c r="I340" s="192">
        <f t="shared" ca="1" si="40"/>
        <v>375</v>
      </c>
    </row>
    <row r="341" spans="1:9" x14ac:dyDescent="0.25">
      <c r="A341" s="184">
        <v>326</v>
      </c>
      <c r="C341" s="184">
        <f t="shared" si="35"/>
        <v>90</v>
      </c>
      <c r="D341" s="184">
        <f t="shared" si="36"/>
        <v>45</v>
      </c>
      <c r="E341" s="184">
        <f t="shared" ca="1" si="41"/>
        <v>75</v>
      </c>
      <c r="F341" s="184">
        <f t="shared" si="37"/>
        <v>3000</v>
      </c>
      <c r="G341" s="184">
        <f t="shared" ca="1" si="38"/>
        <v>6750</v>
      </c>
      <c r="H341" s="184">
        <f t="shared" ca="1" si="39"/>
        <v>6375</v>
      </c>
      <c r="I341" s="192">
        <f t="shared" ca="1" si="40"/>
        <v>375</v>
      </c>
    </row>
    <row r="342" spans="1:9" x14ac:dyDescent="0.25">
      <c r="A342" s="184">
        <v>327</v>
      </c>
      <c r="C342" s="184">
        <f t="shared" si="35"/>
        <v>90</v>
      </c>
      <c r="D342" s="184">
        <f t="shared" si="36"/>
        <v>45</v>
      </c>
      <c r="E342" s="184">
        <f t="shared" ca="1" si="41"/>
        <v>50</v>
      </c>
      <c r="F342" s="184">
        <f t="shared" si="37"/>
        <v>3000</v>
      </c>
      <c r="G342" s="184">
        <f t="shared" ca="1" si="38"/>
        <v>4500</v>
      </c>
      <c r="H342" s="184">
        <f t="shared" ca="1" si="39"/>
        <v>5250</v>
      </c>
      <c r="I342" s="192">
        <f t="shared" ca="1" si="40"/>
        <v>-750</v>
      </c>
    </row>
    <row r="343" spans="1:9" x14ac:dyDescent="0.25">
      <c r="A343" s="184">
        <v>328</v>
      </c>
      <c r="C343" s="184">
        <f t="shared" si="35"/>
        <v>90</v>
      </c>
      <c r="D343" s="184">
        <f t="shared" si="36"/>
        <v>45</v>
      </c>
      <c r="E343" s="184">
        <f t="shared" ca="1" si="41"/>
        <v>100</v>
      </c>
      <c r="F343" s="184">
        <f t="shared" si="37"/>
        <v>3000</v>
      </c>
      <c r="G343" s="184">
        <f t="shared" ca="1" si="38"/>
        <v>9000</v>
      </c>
      <c r="H343" s="184">
        <f t="shared" ca="1" si="39"/>
        <v>7500</v>
      </c>
      <c r="I343" s="192">
        <f t="shared" ca="1" si="40"/>
        <v>1500</v>
      </c>
    </row>
    <row r="344" spans="1:9" x14ac:dyDescent="0.25">
      <c r="A344" s="184">
        <v>329</v>
      </c>
      <c r="C344" s="184">
        <f t="shared" si="35"/>
        <v>90</v>
      </c>
      <c r="D344" s="184">
        <f t="shared" si="36"/>
        <v>45</v>
      </c>
      <c r="E344" s="184">
        <f t="shared" ca="1" si="41"/>
        <v>50</v>
      </c>
      <c r="F344" s="184">
        <f t="shared" si="37"/>
        <v>3000</v>
      </c>
      <c r="G344" s="184">
        <f t="shared" ca="1" si="38"/>
        <v>4500</v>
      </c>
      <c r="H344" s="184">
        <f t="shared" ca="1" si="39"/>
        <v>5250</v>
      </c>
      <c r="I344" s="192">
        <f t="shared" ca="1" si="40"/>
        <v>-750</v>
      </c>
    </row>
    <row r="345" spans="1:9" x14ac:dyDescent="0.25">
      <c r="A345" s="184">
        <v>330</v>
      </c>
      <c r="C345" s="184">
        <f t="shared" si="35"/>
        <v>90</v>
      </c>
      <c r="D345" s="184">
        <f t="shared" si="36"/>
        <v>45</v>
      </c>
      <c r="E345" s="184">
        <f t="shared" ca="1" si="41"/>
        <v>50</v>
      </c>
      <c r="F345" s="184">
        <f t="shared" si="37"/>
        <v>3000</v>
      </c>
      <c r="G345" s="184">
        <f t="shared" ca="1" si="38"/>
        <v>4500</v>
      </c>
      <c r="H345" s="184">
        <f t="shared" ca="1" si="39"/>
        <v>5250</v>
      </c>
      <c r="I345" s="192">
        <f t="shared" ca="1" si="40"/>
        <v>-750</v>
      </c>
    </row>
    <row r="346" spans="1:9" x14ac:dyDescent="0.25">
      <c r="A346" s="184">
        <v>331</v>
      </c>
      <c r="C346" s="184">
        <f t="shared" si="35"/>
        <v>90</v>
      </c>
      <c r="D346" s="184">
        <f t="shared" si="36"/>
        <v>45</v>
      </c>
      <c r="E346" s="184">
        <f t="shared" ca="1" si="41"/>
        <v>75</v>
      </c>
      <c r="F346" s="184">
        <f t="shared" si="37"/>
        <v>3000</v>
      </c>
      <c r="G346" s="184">
        <f t="shared" ca="1" si="38"/>
        <v>6750</v>
      </c>
      <c r="H346" s="184">
        <f t="shared" ca="1" si="39"/>
        <v>6375</v>
      </c>
      <c r="I346" s="192">
        <f t="shared" ca="1" si="40"/>
        <v>375</v>
      </c>
    </row>
    <row r="347" spans="1:9" x14ac:dyDescent="0.25">
      <c r="A347" s="184">
        <v>332</v>
      </c>
      <c r="C347" s="184">
        <f t="shared" si="35"/>
        <v>90</v>
      </c>
      <c r="D347" s="184">
        <f t="shared" si="36"/>
        <v>45</v>
      </c>
      <c r="E347" s="184">
        <f t="shared" ca="1" si="41"/>
        <v>75</v>
      </c>
      <c r="F347" s="184">
        <f t="shared" si="37"/>
        <v>3000</v>
      </c>
      <c r="G347" s="184">
        <f t="shared" ca="1" si="38"/>
        <v>6750</v>
      </c>
      <c r="H347" s="184">
        <f t="shared" ca="1" si="39"/>
        <v>6375</v>
      </c>
      <c r="I347" s="192">
        <f t="shared" ca="1" si="40"/>
        <v>375</v>
      </c>
    </row>
    <row r="348" spans="1:9" x14ac:dyDescent="0.25">
      <c r="A348" s="184">
        <v>333</v>
      </c>
      <c r="C348" s="184">
        <f t="shared" si="35"/>
        <v>90</v>
      </c>
      <c r="D348" s="184">
        <f t="shared" si="36"/>
        <v>45</v>
      </c>
      <c r="E348" s="184">
        <f t="shared" ca="1" si="41"/>
        <v>100</v>
      </c>
      <c r="F348" s="184">
        <f t="shared" si="37"/>
        <v>3000</v>
      </c>
      <c r="G348" s="184">
        <f t="shared" ca="1" si="38"/>
        <v>9000</v>
      </c>
      <c r="H348" s="184">
        <f t="shared" ca="1" si="39"/>
        <v>7500</v>
      </c>
      <c r="I348" s="192">
        <f t="shared" ca="1" si="40"/>
        <v>1500</v>
      </c>
    </row>
    <row r="349" spans="1:9" x14ac:dyDescent="0.25">
      <c r="A349" s="184">
        <v>334</v>
      </c>
      <c r="C349" s="184">
        <f t="shared" si="35"/>
        <v>90</v>
      </c>
      <c r="D349" s="184">
        <f t="shared" si="36"/>
        <v>45</v>
      </c>
      <c r="E349" s="184">
        <f t="shared" ca="1" si="41"/>
        <v>50</v>
      </c>
      <c r="F349" s="184">
        <f t="shared" si="37"/>
        <v>3000</v>
      </c>
      <c r="G349" s="184">
        <f t="shared" ca="1" si="38"/>
        <v>4500</v>
      </c>
      <c r="H349" s="184">
        <f t="shared" ca="1" si="39"/>
        <v>5250</v>
      </c>
      <c r="I349" s="192">
        <f t="shared" ca="1" si="40"/>
        <v>-750</v>
      </c>
    </row>
    <row r="350" spans="1:9" x14ac:dyDescent="0.25">
      <c r="A350" s="184">
        <v>335</v>
      </c>
      <c r="C350" s="184">
        <f t="shared" si="35"/>
        <v>90</v>
      </c>
      <c r="D350" s="184">
        <f t="shared" si="36"/>
        <v>45</v>
      </c>
      <c r="E350" s="184">
        <f t="shared" ca="1" si="41"/>
        <v>75</v>
      </c>
      <c r="F350" s="184">
        <f t="shared" si="37"/>
        <v>3000</v>
      </c>
      <c r="G350" s="184">
        <f t="shared" ca="1" si="38"/>
        <v>6750</v>
      </c>
      <c r="H350" s="184">
        <f t="shared" ca="1" si="39"/>
        <v>6375</v>
      </c>
      <c r="I350" s="192">
        <f t="shared" ca="1" si="40"/>
        <v>375</v>
      </c>
    </row>
    <row r="351" spans="1:9" x14ac:dyDescent="0.25">
      <c r="A351" s="184">
        <v>336</v>
      </c>
      <c r="C351" s="184">
        <f t="shared" si="35"/>
        <v>90</v>
      </c>
      <c r="D351" s="184">
        <f t="shared" si="36"/>
        <v>45</v>
      </c>
      <c r="E351" s="184">
        <f t="shared" ca="1" si="41"/>
        <v>75</v>
      </c>
      <c r="F351" s="184">
        <f t="shared" si="37"/>
        <v>3000</v>
      </c>
      <c r="G351" s="184">
        <f t="shared" ca="1" si="38"/>
        <v>6750</v>
      </c>
      <c r="H351" s="184">
        <f t="shared" ca="1" si="39"/>
        <v>6375</v>
      </c>
      <c r="I351" s="192">
        <f t="shared" ca="1" si="40"/>
        <v>375</v>
      </c>
    </row>
    <row r="352" spans="1:9" x14ac:dyDescent="0.25">
      <c r="A352" s="184">
        <v>337</v>
      </c>
      <c r="C352" s="184">
        <f t="shared" si="35"/>
        <v>90</v>
      </c>
      <c r="D352" s="184">
        <f t="shared" si="36"/>
        <v>45</v>
      </c>
      <c r="E352" s="184">
        <f t="shared" ca="1" si="41"/>
        <v>50</v>
      </c>
      <c r="F352" s="184">
        <f t="shared" si="37"/>
        <v>3000</v>
      </c>
      <c r="G352" s="184">
        <f t="shared" ca="1" si="38"/>
        <v>4500</v>
      </c>
      <c r="H352" s="184">
        <f t="shared" ca="1" si="39"/>
        <v>5250</v>
      </c>
      <c r="I352" s="192">
        <f t="shared" ca="1" si="40"/>
        <v>-750</v>
      </c>
    </row>
    <row r="353" spans="1:9" x14ac:dyDescent="0.25">
      <c r="A353" s="184">
        <v>338</v>
      </c>
      <c r="C353" s="184">
        <f t="shared" si="35"/>
        <v>90</v>
      </c>
      <c r="D353" s="184">
        <f t="shared" si="36"/>
        <v>45</v>
      </c>
      <c r="E353" s="184">
        <f t="shared" ca="1" si="41"/>
        <v>75</v>
      </c>
      <c r="F353" s="184">
        <f t="shared" si="37"/>
        <v>3000</v>
      </c>
      <c r="G353" s="184">
        <f t="shared" ca="1" si="38"/>
        <v>6750</v>
      </c>
      <c r="H353" s="184">
        <f t="shared" ca="1" si="39"/>
        <v>6375</v>
      </c>
      <c r="I353" s="192">
        <f t="shared" ca="1" si="40"/>
        <v>375</v>
      </c>
    </row>
    <row r="354" spans="1:9" x14ac:dyDescent="0.25">
      <c r="A354" s="184">
        <v>339</v>
      </c>
      <c r="C354" s="184">
        <f t="shared" si="35"/>
        <v>90</v>
      </c>
      <c r="D354" s="184">
        <f t="shared" si="36"/>
        <v>45</v>
      </c>
      <c r="E354" s="184">
        <f t="shared" ca="1" si="41"/>
        <v>50</v>
      </c>
      <c r="F354" s="184">
        <f t="shared" si="37"/>
        <v>3000</v>
      </c>
      <c r="G354" s="184">
        <f t="shared" ca="1" si="38"/>
        <v>4500</v>
      </c>
      <c r="H354" s="184">
        <f t="shared" ca="1" si="39"/>
        <v>5250</v>
      </c>
      <c r="I354" s="192">
        <f t="shared" ca="1" si="40"/>
        <v>-750</v>
      </c>
    </row>
    <row r="355" spans="1:9" x14ac:dyDescent="0.25">
      <c r="A355" s="184">
        <v>340</v>
      </c>
      <c r="C355" s="184">
        <f t="shared" si="35"/>
        <v>90</v>
      </c>
      <c r="D355" s="184">
        <f t="shared" si="36"/>
        <v>45</v>
      </c>
      <c r="E355" s="184">
        <f t="shared" ca="1" si="41"/>
        <v>100</v>
      </c>
      <c r="F355" s="184">
        <f t="shared" si="37"/>
        <v>3000</v>
      </c>
      <c r="G355" s="184">
        <f t="shared" ca="1" si="38"/>
        <v>9000</v>
      </c>
      <c r="H355" s="184">
        <f t="shared" ca="1" si="39"/>
        <v>7500</v>
      </c>
      <c r="I355" s="192">
        <f t="shared" ca="1" si="40"/>
        <v>1500</v>
      </c>
    </row>
    <row r="356" spans="1:9" x14ac:dyDescent="0.25">
      <c r="A356" s="184">
        <v>341</v>
      </c>
      <c r="C356" s="184">
        <f t="shared" si="35"/>
        <v>90</v>
      </c>
      <c r="D356" s="184">
        <f t="shared" si="36"/>
        <v>45</v>
      </c>
      <c r="E356" s="184">
        <f t="shared" ca="1" si="41"/>
        <v>75</v>
      </c>
      <c r="F356" s="184">
        <f t="shared" si="37"/>
        <v>3000</v>
      </c>
      <c r="G356" s="184">
        <f t="shared" ca="1" si="38"/>
        <v>6750</v>
      </c>
      <c r="H356" s="184">
        <f t="shared" ca="1" si="39"/>
        <v>6375</v>
      </c>
      <c r="I356" s="192">
        <f t="shared" ca="1" si="40"/>
        <v>375</v>
      </c>
    </row>
    <row r="357" spans="1:9" x14ac:dyDescent="0.25">
      <c r="A357" s="184">
        <v>342</v>
      </c>
      <c r="C357" s="184">
        <f t="shared" si="35"/>
        <v>90</v>
      </c>
      <c r="D357" s="184">
        <f t="shared" si="36"/>
        <v>45</v>
      </c>
      <c r="E357" s="184">
        <f t="shared" ca="1" si="41"/>
        <v>75</v>
      </c>
      <c r="F357" s="184">
        <f t="shared" si="37"/>
        <v>3000</v>
      </c>
      <c r="G357" s="184">
        <f t="shared" ca="1" si="38"/>
        <v>6750</v>
      </c>
      <c r="H357" s="184">
        <f t="shared" ca="1" si="39"/>
        <v>6375</v>
      </c>
      <c r="I357" s="192">
        <f t="shared" ca="1" si="40"/>
        <v>375</v>
      </c>
    </row>
    <row r="358" spans="1:9" x14ac:dyDescent="0.25">
      <c r="A358" s="184">
        <v>343</v>
      </c>
      <c r="C358" s="184">
        <f t="shared" si="35"/>
        <v>90</v>
      </c>
      <c r="D358" s="184">
        <f t="shared" si="36"/>
        <v>45</v>
      </c>
      <c r="E358" s="184">
        <f t="shared" ca="1" si="41"/>
        <v>50</v>
      </c>
      <c r="F358" s="184">
        <f t="shared" si="37"/>
        <v>3000</v>
      </c>
      <c r="G358" s="184">
        <f t="shared" ca="1" si="38"/>
        <v>4500</v>
      </c>
      <c r="H358" s="184">
        <f t="shared" ca="1" si="39"/>
        <v>5250</v>
      </c>
      <c r="I358" s="192">
        <f t="shared" ca="1" si="40"/>
        <v>-750</v>
      </c>
    </row>
    <row r="359" spans="1:9" x14ac:dyDescent="0.25">
      <c r="A359" s="184">
        <v>344</v>
      </c>
      <c r="C359" s="184">
        <f t="shared" si="35"/>
        <v>90</v>
      </c>
      <c r="D359" s="184">
        <f t="shared" si="36"/>
        <v>45</v>
      </c>
      <c r="E359" s="184">
        <f t="shared" ca="1" si="41"/>
        <v>75</v>
      </c>
      <c r="F359" s="184">
        <f t="shared" si="37"/>
        <v>3000</v>
      </c>
      <c r="G359" s="184">
        <f t="shared" ca="1" si="38"/>
        <v>6750</v>
      </c>
      <c r="H359" s="184">
        <f t="shared" ca="1" si="39"/>
        <v>6375</v>
      </c>
      <c r="I359" s="192">
        <f t="shared" ca="1" si="40"/>
        <v>375</v>
      </c>
    </row>
    <row r="360" spans="1:9" x14ac:dyDescent="0.25">
      <c r="A360" s="184">
        <v>345</v>
      </c>
      <c r="C360" s="184">
        <f t="shared" si="35"/>
        <v>90</v>
      </c>
      <c r="D360" s="184">
        <f t="shared" si="36"/>
        <v>45</v>
      </c>
      <c r="E360" s="184">
        <f t="shared" ca="1" si="41"/>
        <v>75</v>
      </c>
      <c r="F360" s="184">
        <f t="shared" si="37"/>
        <v>3000</v>
      </c>
      <c r="G360" s="184">
        <f t="shared" ca="1" si="38"/>
        <v>6750</v>
      </c>
      <c r="H360" s="184">
        <f t="shared" ca="1" si="39"/>
        <v>6375</v>
      </c>
      <c r="I360" s="192">
        <f t="shared" ca="1" si="40"/>
        <v>375</v>
      </c>
    </row>
    <row r="361" spans="1:9" x14ac:dyDescent="0.25">
      <c r="A361" s="184">
        <v>346</v>
      </c>
      <c r="C361" s="184">
        <f t="shared" si="35"/>
        <v>90</v>
      </c>
      <c r="D361" s="184">
        <f t="shared" si="36"/>
        <v>45</v>
      </c>
      <c r="E361" s="184">
        <f t="shared" ca="1" si="41"/>
        <v>50</v>
      </c>
      <c r="F361" s="184">
        <f t="shared" si="37"/>
        <v>3000</v>
      </c>
      <c r="G361" s="184">
        <f t="shared" ca="1" si="38"/>
        <v>4500</v>
      </c>
      <c r="H361" s="184">
        <f t="shared" ca="1" si="39"/>
        <v>5250</v>
      </c>
      <c r="I361" s="192">
        <f t="shared" ca="1" si="40"/>
        <v>-750</v>
      </c>
    </row>
    <row r="362" spans="1:9" x14ac:dyDescent="0.25">
      <c r="A362" s="184">
        <v>347</v>
      </c>
      <c r="C362" s="184">
        <f t="shared" si="35"/>
        <v>90</v>
      </c>
      <c r="D362" s="184">
        <f t="shared" si="36"/>
        <v>45</v>
      </c>
      <c r="E362" s="184">
        <f t="shared" ca="1" si="41"/>
        <v>75</v>
      </c>
      <c r="F362" s="184">
        <f t="shared" si="37"/>
        <v>3000</v>
      </c>
      <c r="G362" s="184">
        <f t="shared" ca="1" si="38"/>
        <v>6750</v>
      </c>
      <c r="H362" s="184">
        <f t="shared" ca="1" si="39"/>
        <v>6375</v>
      </c>
      <c r="I362" s="192">
        <f t="shared" ca="1" si="40"/>
        <v>375</v>
      </c>
    </row>
    <row r="363" spans="1:9" x14ac:dyDescent="0.25">
      <c r="A363" s="184">
        <v>348</v>
      </c>
      <c r="C363" s="184">
        <f t="shared" si="35"/>
        <v>90</v>
      </c>
      <c r="D363" s="184">
        <f t="shared" si="36"/>
        <v>45</v>
      </c>
      <c r="E363" s="184">
        <f t="shared" ca="1" si="41"/>
        <v>100</v>
      </c>
      <c r="F363" s="184">
        <f t="shared" si="37"/>
        <v>3000</v>
      </c>
      <c r="G363" s="184">
        <f t="shared" ca="1" si="38"/>
        <v>9000</v>
      </c>
      <c r="H363" s="184">
        <f t="shared" ca="1" si="39"/>
        <v>7500</v>
      </c>
      <c r="I363" s="192">
        <f t="shared" ca="1" si="40"/>
        <v>1500</v>
      </c>
    </row>
    <row r="364" spans="1:9" x14ac:dyDescent="0.25">
      <c r="A364" s="184">
        <v>349</v>
      </c>
      <c r="C364" s="184">
        <f t="shared" si="35"/>
        <v>90</v>
      </c>
      <c r="D364" s="184">
        <f t="shared" si="36"/>
        <v>45</v>
      </c>
      <c r="E364" s="184">
        <f t="shared" ca="1" si="41"/>
        <v>50</v>
      </c>
      <c r="F364" s="184">
        <f t="shared" si="37"/>
        <v>3000</v>
      </c>
      <c r="G364" s="184">
        <f t="shared" ca="1" si="38"/>
        <v>4500</v>
      </c>
      <c r="H364" s="184">
        <f t="shared" ca="1" si="39"/>
        <v>5250</v>
      </c>
      <c r="I364" s="192">
        <f t="shared" ca="1" si="40"/>
        <v>-750</v>
      </c>
    </row>
    <row r="365" spans="1:9" x14ac:dyDescent="0.25">
      <c r="A365" s="184">
        <v>350</v>
      </c>
      <c r="C365" s="184">
        <f t="shared" si="35"/>
        <v>90</v>
      </c>
      <c r="D365" s="184">
        <f t="shared" si="36"/>
        <v>45</v>
      </c>
      <c r="E365" s="184">
        <f t="shared" ca="1" si="41"/>
        <v>100</v>
      </c>
      <c r="F365" s="184">
        <f t="shared" si="37"/>
        <v>3000</v>
      </c>
      <c r="G365" s="184">
        <f t="shared" ca="1" si="38"/>
        <v>9000</v>
      </c>
      <c r="H365" s="184">
        <f t="shared" ca="1" si="39"/>
        <v>7500</v>
      </c>
      <c r="I365" s="192">
        <f t="shared" ca="1" si="40"/>
        <v>1500</v>
      </c>
    </row>
    <row r="366" spans="1:9" x14ac:dyDescent="0.25">
      <c r="A366" s="184">
        <v>351</v>
      </c>
      <c r="C366" s="184">
        <f t="shared" si="35"/>
        <v>90</v>
      </c>
      <c r="D366" s="184">
        <f t="shared" si="36"/>
        <v>45</v>
      </c>
      <c r="E366" s="184">
        <f t="shared" ca="1" si="41"/>
        <v>100</v>
      </c>
      <c r="F366" s="184">
        <f t="shared" si="37"/>
        <v>3000</v>
      </c>
      <c r="G366" s="184">
        <f t="shared" ca="1" si="38"/>
        <v>9000</v>
      </c>
      <c r="H366" s="184">
        <f t="shared" ca="1" si="39"/>
        <v>7500</v>
      </c>
      <c r="I366" s="192">
        <f t="shared" ca="1" si="40"/>
        <v>1500</v>
      </c>
    </row>
    <row r="367" spans="1:9" x14ac:dyDescent="0.25">
      <c r="A367" s="184">
        <v>352</v>
      </c>
      <c r="C367" s="184">
        <f t="shared" si="35"/>
        <v>90</v>
      </c>
      <c r="D367" s="184">
        <f t="shared" si="36"/>
        <v>45</v>
      </c>
      <c r="E367" s="184">
        <f t="shared" ca="1" si="41"/>
        <v>50</v>
      </c>
      <c r="F367" s="184">
        <f t="shared" si="37"/>
        <v>3000</v>
      </c>
      <c r="G367" s="184">
        <f t="shared" ca="1" si="38"/>
        <v>4500</v>
      </c>
      <c r="H367" s="184">
        <f t="shared" ca="1" si="39"/>
        <v>5250</v>
      </c>
      <c r="I367" s="192">
        <f t="shared" ca="1" si="40"/>
        <v>-750</v>
      </c>
    </row>
    <row r="368" spans="1:9" x14ac:dyDescent="0.25">
      <c r="A368" s="184">
        <v>353</v>
      </c>
      <c r="C368" s="184">
        <f t="shared" si="35"/>
        <v>90</v>
      </c>
      <c r="D368" s="184">
        <f t="shared" si="36"/>
        <v>45</v>
      </c>
      <c r="E368" s="184">
        <f t="shared" ca="1" si="41"/>
        <v>100</v>
      </c>
      <c r="F368" s="184">
        <f t="shared" si="37"/>
        <v>3000</v>
      </c>
      <c r="G368" s="184">
        <f t="shared" ca="1" si="38"/>
        <v>9000</v>
      </c>
      <c r="H368" s="184">
        <f t="shared" ca="1" si="39"/>
        <v>7500</v>
      </c>
      <c r="I368" s="192">
        <f t="shared" ca="1" si="40"/>
        <v>1500</v>
      </c>
    </row>
    <row r="369" spans="1:9" x14ac:dyDescent="0.25">
      <c r="A369" s="184">
        <v>354</v>
      </c>
      <c r="C369" s="184">
        <f t="shared" si="35"/>
        <v>90</v>
      </c>
      <c r="D369" s="184">
        <f t="shared" si="36"/>
        <v>45</v>
      </c>
      <c r="E369" s="184">
        <f t="shared" ca="1" si="41"/>
        <v>75</v>
      </c>
      <c r="F369" s="184">
        <f t="shared" si="37"/>
        <v>3000</v>
      </c>
      <c r="G369" s="184">
        <f t="shared" ca="1" si="38"/>
        <v>6750</v>
      </c>
      <c r="H369" s="184">
        <f t="shared" ca="1" si="39"/>
        <v>6375</v>
      </c>
      <c r="I369" s="192">
        <f t="shared" ca="1" si="40"/>
        <v>375</v>
      </c>
    </row>
    <row r="370" spans="1:9" x14ac:dyDescent="0.25">
      <c r="A370" s="184">
        <v>355</v>
      </c>
      <c r="C370" s="184">
        <f t="shared" si="35"/>
        <v>90</v>
      </c>
      <c r="D370" s="184">
        <f t="shared" si="36"/>
        <v>45</v>
      </c>
      <c r="E370" s="184">
        <f t="shared" ca="1" si="41"/>
        <v>100</v>
      </c>
      <c r="F370" s="184">
        <f t="shared" si="37"/>
        <v>3000</v>
      </c>
      <c r="G370" s="184">
        <f t="shared" ca="1" si="38"/>
        <v>9000</v>
      </c>
      <c r="H370" s="184">
        <f t="shared" ca="1" si="39"/>
        <v>7500</v>
      </c>
      <c r="I370" s="192">
        <f t="shared" ca="1" si="40"/>
        <v>1500</v>
      </c>
    </row>
    <row r="371" spans="1:9" x14ac:dyDescent="0.25">
      <c r="A371" s="184">
        <v>356</v>
      </c>
      <c r="C371" s="184">
        <f t="shared" si="35"/>
        <v>90</v>
      </c>
      <c r="D371" s="184">
        <f t="shared" si="36"/>
        <v>45</v>
      </c>
      <c r="E371" s="184">
        <f t="shared" ca="1" si="41"/>
        <v>75</v>
      </c>
      <c r="F371" s="184">
        <f t="shared" si="37"/>
        <v>3000</v>
      </c>
      <c r="G371" s="184">
        <f t="shared" ca="1" si="38"/>
        <v>6750</v>
      </c>
      <c r="H371" s="184">
        <f t="shared" ca="1" si="39"/>
        <v>6375</v>
      </c>
      <c r="I371" s="192">
        <f t="shared" ca="1" si="40"/>
        <v>375</v>
      </c>
    </row>
    <row r="372" spans="1:9" x14ac:dyDescent="0.25">
      <c r="A372" s="184">
        <v>357</v>
      </c>
      <c r="C372" s="184">
        <f t="shared" si="35"/>
        <v>90</v>
      </c>
      <c r="D372" s="184">
        <f t="shared" si="36"/>
        <v>45</v>
      </c>
      <c r="E372" s="184">
        <f t="shared" ca="1" si="41"/>
        <v>100</v>
      </c>
      <c r="F372" s="184">
        <f t="shared" si="37"/>
        <v>3000</v>
      </c>
      <c r="G372" s="184">
        <f t="shared" ca="1" si="38"/>
        <v>9000</v>
      </c>
      <c r="H372" s="184">
        <f t="shared" ca="1" si="39"/>
        <v>7500</v>
      </c>
      <c r="I372" s="192">
        <f t="shared" ca="1" si="40"/>
        <v>1500</v>
      </c>
    </row>
    <row r="373" spans="1:9" x14ac:dyDescent="0.25">
      <c r="A373" s="184">
        <v>358</v>
      </c>
      <c r="C373" s="184">
        <f t="shared" si="35"/>
        <v>90</v>
      </c>
      <c r="D373" s="184">
        <f t="shared" si="36"/>
        <v>45</v>
      </c>
      <c r="E373" s="184">
        <f t="shared" ca="1" si="41"/>
        <v>75</v>
      </c>
      <c r="F373" s="184">
        <f t="shared" si="37"/>
        <v>3000</v>
      </c>
      <c r="G373" s="184">
        <f t="shared" ca="1" si="38"/>
        <v>6750</v>
      </c>
      <c r="H373" s="184">
        <f t="shared" ca="1" si="39"/>
        <v>6375</v>
      </c>
      <c r="I373" s="192">
        <f t="shared" ca="1" si="40"/>
        <v>375</v>
      </c>
    </row>
    <row r="374" spans="1:9" x14ac:dyDescent="0.25">
      <c r="A374" s="184">
        <v>359</v>
      </c>
      <c r="C374" s="184">
        <f t="shared" si="35"/>
        <v>90</v>
      </c>
      <c r="D374" s="184">
        <f t="shared" si="36"/>
        <v>45</v>
      </c>
      <c r="E374" s="184">
        <f t="shared" ca="1" si="41"/>
        <v>75</v>
      </c>
      <c r="F374" s="184">
        <f t="shared" si="37"/>
        <v>3000</v>
      </c>
      <c r="G374" s="184">
        <f t="shared" ca="1" si="38"/>
        <v>6750</v>
      </c>
      <c r="H374" s="184">
        <f t="shared" ca="1" si="39"/>
        <v>6375</v>
      </c>
      <c r="I374" s="192">
        <f t="shared" ca="1" si="40"/>
        <v>375</v>
      </c>
    </row>
    <row r="375" spans="1:9" x14ac:dyDescent="0.25">
      <c r="A375" s="184">
        <v>360</v>
      </c>
      <c r="C375" s="184">
        <f t="shared" si="35"/>
        <v>90</v>
      </c>
      <c r="D375" s="184">
        <f t="shared" si="36"/>
        <v>45</v>
      </c>
      <c r="E375" s="184">
        <f t="shared" ca="1" si="41"/>
        <v>50</v>
      </c>
      <c r="F375" s="184">
        <f t="shared" si="37"/>
        <v>3000</v>
      </c>
      <c r="G375" s="184">
        <f t="shared" ca="1" si="38"/>
        <v>4500</v>
      </c>
      <c r="H375" s="184">
        <f t="shared" ca="1" si="39"/>
        <v>5250</v>
      </c>
      <c r="I375" s="192">
        <f t="shared" ca="1" si="40"/>
        <v>-750</v>
      </c>
    </row>
    <row r="376" spans="1:9" x14ac:dyDescent="0.25">
      <c r="A376" s="184">
        <v>361</v>
      </c>
      <c r="C376" s="184">
        <f t="shared" si="35"/>
        <v>90</v>
      </c>
      <c r="D376" s="184">
        <f t="shared" si="36"/>
        <v>45</v>
      </c>
      <c r="E376" s="184">
        <f t="shared" ca="1" si="41"/>
        <v>75</v>
      </c>
      <c r="F376" s="184">
        <f t="shared" si="37"/>
        <v>3000</v>
      </c>
      <c r="G376" s="184">
        <f t="shared" ca="1" si="38"/>
        <v>6750</v>
      </c>
      <c r="H376" s="184">
        <f t="shared" ca="1" si="39"/>
        <v>6375</v>
      </c>
      <c r="I376" s="192">
        <f t="shared" ca="1" si="40"/>
        <v>375</v>
      </c>
    </row>
    <row r="377" spans="1:9" x14ac:dyDescent="0.25">
      <c r="A377" s="184">
        <v>362</v>
      </c>
      <c r="C377" s="184">
        <f t="shared" si="35"/>
        <v>90</v>
      </c>
      <c r="D377" s="184">
        <f t="shared" si="36"/>
        <v>45</v>
      </c>
      <c r="E377" s="184">
        <f t="shared" ca="1" si="41"/>
        <v>75</v>
      </c>
      <c r="F377" s="184">
        <f t="shared" si="37"/>
        <v>3000</v>
      </c>
      <c r="G377" s="184">
        <f t="shared" ca="1" si="38"/>
        <v>6750</v>
      </c>
      <c r="H377" s="184">
        <f t="shared" ca="1" si="39"/>
        <v>6375</v>
      </c>
      <c r="I377" s="192">
        <f t="shared" ca="1" si="40"/>
        <v>375</v>
      </c>
    </row>
    <row r="378" spans="1:9" x14ac:dyDescent="0.25">
      <c r="A378" s="184">
        <v>363</v>
      </c>
      <c r="C378" s="184">
        <f t="shared" si="35"/>
        <v>90</v>
      </c>
      <c r="D378" s="184">
        <f t="shared" si="36"/>
        <v>45</v>
      </c>
      <c r="E378" s="184">
        <f t="shared" ca="1" si="41"/>
        <v>50</v>
      </c>
      <c r="F378" s="184">
        <f t="shared" si="37"/>
        <v>3000</v>
      </c>
      <c r="G378" s="184">
        <f t="shared" ca="1" si="38"/>
        <v>4500</v>
      </c>
      <c r="H378" s="184">
        <f t="shared" ca="1" si="39"/>
        <v>5250</v>
      </c>
      <c r="I378" s="192">
        <f t="shared" ca="1" si="40"/>
        <v>-750</v>
      </c>
    </row>
    <row r="379" spans="1:9" x14ac:dyDescent="0.25">
      <c r="A379" s="184">
        <v>364</v>
      </c>
      <c r="C379" s="184">
        <f t="shared" si="35"/>
        <v>90</v>
      </c>
      <c r="D379" s="184">
        <f t="shared" si="36"/>
        <v>45</v>
      </c>
      <c r="E379" s="184">
        <f t="shared" ca="1" si="41"/>
        <v>100</v>
      </c>
      <c r="F379" s="184">
        <f t="shared" si="37"/>
        <v>3000</v>
      </c>
      <c r="G379" s="184">
        <f t="shared" ca="1" si="38"/>
        <v>9000</v>
      </c>
      <c r="H379" s="184">
        <f t="shared" ca="1" si="39"/>
        <v>7500</v>
      </c>
      <c r="I379" s="192">
        <f t="shared" ca="1" si="40"/>
        <v>1500</v>
      </c>
    </row>
    <row r="380" spans="1:9" x14ac:dyDescent="0.25">
      <c r="A380" s="184">
        <v>365</v>
      </c>
      <c r="C380" s="184">
        <f t="shared" si="35"/>
        <v>90</v>
      </c>
      <c r="D380" s="184">
        <f t="shared" si="36"/>
        <v>45</v>
      </c>
      <c r="E380" s="184">
        <f t="shared" ca="1" si="41"/>
        <v>75</v>
      </c>
      <c r="F380" s="184">
        <f t="shared" si="37"/>
        <v>3000</v>
      </c>
      <c r="G380" s="184">
        <f t="shared" ca="1" si="38"/>
        <v>6750</v>
      </c>
      <c r="H380" s="184">
        <f t="shared" ca="1" si="39"/>
        <v>6375</v>
      </c>
      <c r="I380" s="192">
        <f t="shared" ca="1" si="40"/>
        <v>375</v>
      </c>
    </row>
    <row r="381" spans="1:9" x14ac:dyDescent="0.25">
      <c r="A381" s="184">
        <v>366</v>
      </c>
      <c r="C381" s="184">
        <f t="shared" si="35"/>
        <v>90</v>
      </c>
      <c r="D381" s="184">
        <f t="shared" si="36"/>
        <v>45</v>
      </c>
      <c r="E381" s="184">
        <f t="shared" ca="1" si="41"/>
        <v>75</v>
      </c>
      <c r="F381" s="184">
        <f t="shared" si="37"/>
        <v>3000</v>
      </c>
      <c r="G381" s="184">
        <f t="shared" ca="1" si="38"/>
        <v>6750</v>
      </c>
      <c r="H381" s="184">
        <f t="shared" ca="1" si="39"/>
        <v>6375</v>
      </c>
      <c r="I381" s="192">
        <f t="shared" ca="1" si="40"/>
        <v>375</v>
      </c>
    </row>
    <row r="382" spans="1:9" x14ac:dyDescent="0.25">
      <c r="A382" s="184">
        <v>367</v>
      </c>
      <c r="C382" s="184">
        <f t="shared" si="35"/>
        <v>90</v>
      </c>
      <c r="D382" s="184">
        <f t="shared" si="36"/>
        <v>45</v>
      </c>
      <c r="E382" s="184">
        <f t="shared" ca="1" si="41"/>
        <v>50</v>
      </c>
      <c r="F382" s="184">
        <f t="shared" si="37"/>
        <v>3000</v>
      </c>
      <c r="G382" s="184">
        <f t="shared" ca="1" si="38"/>
        <v>4500</v>
      </c>
      <c r="H382" s="184">
        <f t="shared" ca="1" si="39"/>
        <v>5250</v>
      </c>
      <c r="I382" s="192">
        <f t="shared" ca="1" si="40"/>
        <v>-750</v>
      </c>
    </row>
    <row r="383" spans="1:9" x14ac:dyDescent="0.25">
      <c r="A383" s="184">
        <v>368</v>
      </c>
      <c r="C383" s="184">
        <f t="shared" si="35"/>
        <v>90</v>
      </c>
      <c r="D383" s="184">
        <f t="shared" si="36"/>
        <v>45</v>
      </c>
      <c r="E383" s="184">
        <f t="shared" ca="1" si="41"/>
        <v>75</v>
      </c>
      <c r="F383" s="184">
        <f t="shared" si="37"/>
        <v>3000</v>
      </c>
      <c r="G383" s="184">
        <f t="shared" ca="1" si="38"/>
        <v>6750</v>
      </c>
      <c r="H383" s="184">
        <f t="shared" ca="1" si="39"/>
        <v>6375</v>
      </c>
      <c r="I383" s="192">
        <f t="shared" ca="1" si="40"/>
        <v>375</v>
      </c>
    </row>
    <row r="384" spans="1:9" x14ac:dyDescent="0.25">
      <c r="A384" s="184">
        <v>369</v>
      </c>
      <c r="C384" s="184">
        <f t="shared" si="35"/>
        <v>90</v>
      </c>
      <c r="D384" s="184">
        <f t="shared" si="36"/>
        <v>45</v>
      </c>
      <c r="E384" s="184">
        <f t="shared" ca="1" si="41"/>
        <v>100</v>
      </c>
      <c r="F384" s="184">
        <f t="shared" si="37"/>
        <v>3000</v>
      </c>
      <c r="G384" s="184">
        <f t="shared" ca="1" si="38"/>
        <v>9000</v>
      </c>
      <c r="H384" s="184">
        <f t="shared" ca="1" si="39"/>
        <v>7500</v>
      </c>
      <c r="I384" s="192">
        <f t="shared" ca="1" si="40"/>
        <v>1500</v>
      </c>
    </row>
    <row r="385" spans="1:9" x14ac:dyDescent="0.25">
      <c r="A385" s="184">
        <v>370</v>
      </c>
      <c r="C385" s="184">
        <f t="shared" si="35"/>
        <v>90</v>
      </c>
      <c r="D385" s="184">
        <f t="shared" si="36"/>
        <v>45</v>
      </c>
      <c r="E385" s="184">
        <f t="shared" ca="1" si="41"/>
        <v>75</v>
      </c>
      <c r="F385" s="184">
        <f t="shared" si="37"/>
        <v>3000</v>
      </c>
      <c r="G385" s="184">
        <f t="shared" ca="1" si="38"/>
        <v>6750</v>
      </c>
      <c r="H385" s="184">
        <f t="shared" ca="1" si="39"/>
        <v>6375</v>
      </c>
      <c r="I385" s="192">
        <f t="shared" ca="1" si="40"/>
        <v>375</v>
      </c>
    </row>
    <row r="386" spans="1:9" x14ac:dyDescent="0.25">
      <c r="A386" s="184">
        <v>371</v>
      </c>
      <c r="C386" s="184">
        <f t="shared" si="35"/>
        <v>90</v>
      </c>
      <c r="D386" s="184">
        <f t="shared" si="36"/>
        <v>45</v>
      </c>
      <c r="E386" s="184">
        <f t="shared" ca="1" si="41"/>
        <v>75</v>
      </c>
      <c r="F386" s="184">
        <f t="shared" si="37"/>
        <v>3000</v>
      </c>
      <c r="G386" s="184">
        <f t="shared" ca="1" si="38"/>
        <v>6750</v>
      </c>
      <c r="H386" s="184">
        <f t="shared" ca="1" si="39"/>
        <v>6375</v>
      </c>
      <c r="I386" s="192">
        <f t="shared" ca="1" si="40"/>
        <v>375</v>
      </c>
    </row>
    <row r="387" spans="1:9" x14ac:dyDescent="0.25">
      <c r="A387" s="184">
        <v>372</v>
      </c>
      <c r="C387" s="184">
        <f t="shared" si="35"/>
        <v>90</v>
      </c>
      <c r="D387" s="184">
        <f t="shared" si="36"/>
        <v>45</v>
      </c>
      <c r="E387" s="184">
        <f t="shared" ca="1" si="41"/>
        <v>75</v>
      </c>
      <c r="F387" s="184">
        <f t="shared" si="37"/>
        <v>3000</v>
      </c>
      <c r="G387" s="184">
        <f t="shared" ca="1" si="38"/>
        <v>6750</v>
      </c>
      <c r="H387" s="184">
        <f t="shared" ca="1" si="39"/>
        <v>6375</v>
      </c>
      <c r="I387" s="192">
        <f t="shared" ca="1" si="40"/>
        <v>375</v>
      </c>
    </row>
    <row r="388" spans="1:9" x14ac:dyDescent="0.25">
      <c r="A388" s="184">
        <v>373</v>
      </c>
      <c r="C388" s="184">
        <f t="shared" si="35"/>
        <v>90</v>
      </c>
      <c r="D388" s="184">
        <f t="shared" si="36"/>
        <v>45</v>
      </c>
      <c r="E388" s="184">
        <f t="shared" ca="1" si="41"/>
        <v>50</v>
      </c>
      <c r="F388" s="184">
        <f t="shared" si="37"/>
        <v>3000</v>
      </c>
      <c r="G388" s="184">
        <f t="shared" ca="1" si="38"/>
        <v>4500</v>
      </c>
      <c r="H388" s="184">
        <f t="shared" ca="1" si="39"/>
        <v>5250</v>
      </c>
      <c r="I388" s="192">
        <f t="shared" ca="1" si="40"/>
        <v>-750</v>
      </c>
    </row>
    <row r="389" spans="1:9" x14ac:dyDescent="0.25">
      <c r="A389" s="184">
        <v>374</v>
      </c>
      <c r="C389" s="184">
        <f t="shared" si="35"/>
        <v>90</v>
      </c>
      <c r="D389" s="184">
        <f t="shared" si="36"/>
        <v>45</v>
      </c>
      <c r="E389" s="184">
        <f t="shared" ca="1" si="41"/>
        <v>100</v>
      </c>
      <c r="F389" s="184">
        <f t="shared" si="37"/>
        <v>3000</v>
      </c>
      <c r="G389" s="184">
        <f t="shared" ca="1" si="38"/>
        <v>9000</v>
      </c>
      <c r="H389" s="184">
        <f t="shared" ca="1" si="39"/>
        <v>7500</v>
      </c>
      <c r="I389" s="192">
        <f t="shared" ca="1" si="40"/>
        <v>1500</v>
      </c>
    </row>
    <row r="390" spans="1:9" x14ac:dyDescent="0.25">
      <c r="A390" s="184">
        <v>375</v>
      </c>
      <c r="C390" s="184">
        <f t="shared" si="35"/>
        <v>90</v>
      </c>
      <c r="D390" s="184">
        <f t="shared" si="36"/>
        <v>45</v>
      </c>
      <c r="E390" s="184">
        <f t="shared" ca="1" si="41"/>
        <v>75</v>
      </c>
      <c r="F390" s="184">
        <f t="shared" si="37"/>
        <v>3000</v>
      </c>
      <c r="G390" s="184">
        <f t="shared" ca="1" si="38"/>
        <v>6750</v>
      </c>
      <c r="H390" s="184">
        <f t="shared" ca="1" si="39"/>
        <v>6375</v>
      </c>
      <c r="I390" s="192">
        <f t="shared" ca="1" si="40"/>
        <v>375</v>
      </c>
    </row>
    <row r="391" spans="1:9" x14ac:dyDescent="0.25">
      <c r="A391" s="184">
        <v>376</v>
      </c>
      <c r="C391" s="184">
        <f t="shared" si="35"/>
        <v>90</v>
      </c>
      <c r="D391" s="184">
        <f t="shared" si="36"/>
        <v>45</v>
      </c>
      <c r="E391" s="184">
        <f t="shared" ca="1" si="41"/>
        <v>100</v>
      </c>
      <c r="F391" s="184">
        <f t="shared" si="37"/>
        <v>3000</v>
      </c>
      <c r="G391" s="184">
        <f t="shared" ca="1" si="38"/>
        <v>9000</v>
      </c>
      <c r="H391" s="184">
        <f t="shared" ca="1" si="39"/>
        <v>7500</v>
      </c>
      <c r="I391" s="192">
        <f t="shared" ca="1" si="40"/>
        <v>1500</v>
      </c>
    </row>
    <row r="392" spans="1:9" x14ac:dyDescent="0.25">
      <c r="A392" s="184">
        <v>377</v>
      </c>
      <c r="C392" s="184">
        <f t="shared" si="35"/>
        <v>90</v>
      </c>
      <c r="D392" s="184">
        <f t="shared" si="36"/>
        <v>45</v>
      </c>
      <c r="E392" s="184">
        <f t="shared" ca="1" si="41"/>
        <v>75</v>
      </c>
      <c r="F392" s="184">
        <f t="shared" si="37"/>
        <v>3000</v>
      </c>
      <c r="G392" s="184">
        <f t="shared" ca="1" si="38"/>
        <v>6750</v>
      </c>
      <c r="H392" s="184">
        <f t="shared" ca="1" si="39"/>
        <v>6375</v>
      </c>
      <c r="I392" s="192">
        <f t="shared" ca="1" si="40"/>
        <v>375</v>
      </c>
    </row>
    <row r="393" spans="1:9" x14ac:dyDescent="0.25">
      <c r="A393" s="184">
        <v>378</v>
      </c>
      <c r="C393" s="184">
        <f t="shared" si="35"/>
        <v>90</v>
      </c>
      <c r="D393" s="184">
        <f t="shared" si="36"/>
        <v>45</v>
      </c>
      <c r="E393" s="184">
        <f t="shared" ca="1" si="41"/>
        <v>75</v>
      </c>
      <c r="F393" s="184">
        <f t="shared" si="37"/>
        <v>3000</v>
      </c>
      <c r="G393" s="184">
        <f t="shared" ca="1" si="38"/>
        <v>6750</v>
      </c>
      <c r="H393" s="184">
        <f t="shared" ca="1" si="39"/>
        <v>6375</v>
      </c>
      <c r="I393" s="192">
        <f t="shared" ca="1" si="40"/>
        <v>375</v>
      </c>
    </row>
    <row r="394" spans="1:9" x14ac:dyDescent="0.25">
      <c r="A394" s="184">
        <v>379</v>
      </c>
      <c r="C394" s="184">
        <f t="shared" si="35"/>
        <v>90</v>
      </c>
      <c r="D394" s="184">
        <f t="shared" si="36"/>
        <v>45</v>
      </c>
      <c r="E394" s="184">
        <f t="shared" ca="1" si="41"/>
        <v>75</v>
      </c>
      <c r="F394" s="184">
        <f t="shared" si="37"/>
        <v>3000</v>
      </c>
      <c r="G394" s="184">
        <f t="shared" ca="1" si="38"/>
        <v>6750</v>
      </c>
      <c r="H394" s="184">
        <f t="shared" ca="1" si="39"/>
        <v>6375</v>
      </c>
      <c r="I394" s="192">
        <f t="shared" ca="1" si="40"/>
        <v>375</v>
      </c>
    </row>
    <row r="395" spans="1:9" x14ac:dyDescent="0.25">
      <c r="A395" s="184">
        <v>380</v>
      </c>
      <c r="C395" s="184">
        <f t="shared" si="35"/>
        <v>90</v>
      </c>
      <c r="D395" s="184">
        <f t="shared" si="36"/>
        <v>45</v>
      </c>
      <c r="E395" s="184">
        <f t="shared" ca="1" si="41"/>
        <v>75</v>
      </c>
      <c r="F395" s="184">
        <f t="shared" si="37"/>
        <v>3000</v>
      </c>
      <c r="G395" s="184">
        <f t="shared" ca="1" si="38"/>
        <v>6750</v>
      </c>
      <c r="H395" s="184">
        <f t="shared" ca="1" si="39"/>
        <v>6375</v>
      </c>
      <c r="I395" s="192">
        <f t="shared" ca="1" si="40"/>
        <v>375</v>
      </c>
    </row>
    <row r="396" spans="1:9" x14ac:dyDescent="0.25">
      <c r="A396" s="184">
        <v>381</v>
      </c>
      <c r="C396" s="184">
        <f t="shared" si="35"/>
        <v>90</v>
      </c>
      <c r="D396" s="184">
        <f t="shared" si="36"/>
        <v>45</v>
      </c>
      <c r="E396" s="184">
        <f t="shared" ca="1" si="41"/>
        <v>100</v>
      </c>
      <c r="F396" s="184">
        <f t="shared" si="37"/>
        <v>3000</v>
      </c>
      <c r="G396" s="184">
        <f t="shared" ca="1" si="38"/>
        <v>9000</v>
      </c>
      <c r="H396" s="184">
        <f t="shared" ca="1" si="39"/>
        <v>7500</v>
      </c>
      <c r="I396" s="192">
        <f t="shared" ca="1" si="40"/>
        <v>1500</v>
      </c>
    </row>
    <row r="397" spans="1:9" x14ac:dyDescent="0.25">
      <c r="A397" s="184">
        <v>382</v>
      </c>
      <c r="C397" s="184">
        <f t="shared" si="35"/>
        <v>90</v>
      </c>
      <c r="D397" s="184">
        <f t="shared" si="36"/>
        <v>45</v>
      </c>
      <c r="E397" s="184">
        <f t="shared" ca="1" si="41"/>
        <v>50</v>
      </c>
      <c r="F397" s="184">
        <f t="shared" si="37"/>
        <v>3000</v>
      </c>
      <c r="G397" s="184">
        <f t="shared" ca="1" si="38"/>
        <v>4500</v>
      </c>
      <c r="H397" s="184">
        <f t="shared" ca="1" si="39"/>
        <v>5250</v>
      </c>
      <c r="I397" s="192">
        <f t="shared" ca="1" si="40"/>
        <v>-750</v>
      </c>
    </row>
    <row r="398" spans="1:9" x14ac:dyDescent="0.25">
      <c r="A398" s="184">
        <v>383</v>
      </c>
      <c r="C398" s="184">
        <f t="shared" si="35"/>
        <v>90</v>
      </c>
      <c r="D398" s="184">
        <f t="shared" si="36"/>
        <v>45</v>
      </c>
      <c r="E398" s="184">
        <f t="shared" ca="1" si="41"/>
        <v>100</v>
      </c>
      <c r="F398" s="184">
        <f t="shared" si="37"/>
        <v>3000</v>
      </c>
      <c r="G398" s="184">
        <f t="shared" ca="1" si="38"/>
        <v>9000</v>
      </c>
      <c r="H398" s="184">
        <f t="shared" ca="1" si="39"/>
        <v>7500</v>
      </c>
      <c r="I398" s="192">
        <f t="shared" ca="1" si="40"/>
        <v>1500</v>
      </c>
    </row>
    <row r="399" spans="1:9" x14ac:dyDescent="0.25">
      <c r="A399" s="184">
        <v>384</v>
      </c>
      <c r="C399" s="184">
        <f t="shared" si="35"/>
        <v>90</v>
      </c>
      <c r="D399" s="184">
        <f t="shared" si="36"/>
        <v>45</v>
      </c>
      <c r="E399" s="184">
        <f t="shared" ca="1" si="41"/>
        <v>75</v>
      </c>
      <c r="F399" s="184">
        <f t="shared" si="37"/>
        <v>3000</v>
      </c>
      <c r="G399" s="184">
        <f t="shared" ca="1" si="38"/>
        <v>6750</v>
      </c>
      <c r="H399" s="184">
        <f t="shared" ca="1" si="39"/>
        <v>6375</v>
      </c>
      <c r="I399" s="192">
        <f t="shared" ca="1" si="40"/>
        <v>375</v>
      </c>
    </row>
    <row r="400" spans="1:9" x14ac:dyDescent="0.25">
      <c r="A400" s="184">
        <v>385</v>
      </c>
      <c r="C400" s="184">
        <f t="shared" ref="C400:C463" si="42">$B$3</f>
        <v>90</v>
      </c>
      <c r="D400" s="184">
        <f t="shared" ref="D400:D463" si="43">$B$4</f>
        <v>45</v>
      </c>
      <c r="E400" s="184">
        <f t="shared" ca="1" si="41"/>
        <v>75</v>
      </c>
      <c r="F400" s="184">
        <f t="shared" ref="F400:F463" si="44">$B$6</f>
        <v>3000</v>
      </c>
      <c r="G400" s="184">
        <f t="shared" ref="G400:G463" ca="1" si="45">C400*E400</f>
        <v>6750</v>
      </c>
      <c r="H400" s="184">
        <f t="shared" ref="H400:H463" ca="1" si="46">F400+D400*E400</f>
        <v>6375</v>
      </c>
      <c r="I400" s="192">
        <f t="shared" ref="I400:I463" ca="1" si="47">G400-H400</f>
        <v>375</v>
      </c>
    </row>
    <row r="401" spans="1:9" x14ac:dyDescent="0.25">
      <c r="A401" s="184">
        <v>386</v>
      </c>
      <c r="C401" s="184">
        <f t="shared" si="42"/>
        <v>90</v>
      </c>
      <c r="D401" s="184">
        <f t="shared" si="43"/>
        <v>45</v>
      </c>
      <c r="E401" s="184">
        <f t="shared" ref="E401:E464" ca="1" si="48">VLOOKUP(RAND(),$E$3:$G$5,3)</f>
        <v>75</v>
      </c>
      <c r="F401" s="184">
        <f t="shared" si="44"/>
        <v>3000</v>
      </c>
      <c r="G401" s="184">
        <f t="shared" ca="1" si="45"/>
        <v>6750</v>
      </c>
      <c r="H401" s="184">
        <f t="shared" ca="1" si="46"/>
        <v>6375</v>
      </c>
      <c r="I401" s="192">
        <f t="shared" ca="1" si="47"/>
        <v>375</v>
      </c>
    </row>
    <row r="402" spans="1:9" x14ac:dyDescent="0.25">
      <c r="A402" s="184">
        <v>387</v>
      </c>
      <c r="C402" s="184">
        <f t="shared" si="42"/>
        <v>90</v>
      </c>
      <c r="D402" s="184">
        <f t="shared" si="43"/>
        <v>45</v>
      </c>
      <c r="E402" s="184">
        <f t="shared" ca="1" si="48"/>
        <v>75</v>
      </c>
      <c r="F402" s="184">
        <f t="shared" si="44"/>
        <v>3000</v>
      </c>
      <c r="G402" s="184">
        <f t="shared" ca="1" si="45"/>
        <v>6750</v>
      </c>
      <c r="H402" s="184">
        <f t="shared" ca="1" si="46"/>
        <v>6375</v>
      </c>
      <c r="I402" s="192">
        <f t="shared" ca="1" si="47"/>
        <v>375</v>
      </c>
    </row>
    <row r="403" spans="1:9" x14ac:dyDescent="0.25">
      <c r="A403" s="184">
        <v>388</v>
      </c>
      <c r="C403" s="184">
        <f t="shared" si="42"/>
        <v>90</v>
      </c>
      <c r="D403" s="184">
        <f t="shared" si="43"/>
        <v>45</v>
      </c>
      <c r="E403" s="184">
        <f t="shared" ca="1" si="48"/>
        <v>75</v>
      </c>
      <c r="F403" s="184">
        <f t="shared" si="44"/>
        <v>3000</v>
      </c>
      <c r="G403" s="184">
        <f t="shared" ca="1" si="45"/>
        <v>6750</v>
      </c>
      <c r="H403" s="184">
        <f t="shared" ca="1" si="46"/>
        <v>6375</v>
      </c>
      <c r="I403" s="192">
        <f t="shared" ca="1" si="47"/>
        <v>375</v>
      </c>
    </row>
    <row r="404" spans="1:9" x14ac:dyDescent="0.25">
      <c r="A404" s="184">
        <v>389</v>
      </c>
      <c r="C404" s="184">
        <f t="shared" si="42"/>
        <v>90</v>
      </c>
      <c r="D404" s="184">
        <f t="shared" si="43"/>
        <v>45</v>
      </c>
      <c r="E404" s="184">
        <f t="shared" ca="1" si="48"/>
        <v>50</v>
      </c>
      <c r="F404" s="184">
        <f t="shared" si="44"/>
        <v>3000</v>
      </c>
      <c r="G404" s="184">
        <f t="shared" ca="1" si="45"/>
        <v>4500</v>
      </c>
      <c r="H404" s="184">
        <f t="shared" ca="1" si="46"/>
        <v>5250</v>
      </c>
      <c r="I404" s="192">
        <f t="shared" ca="1" si="47"/>
        <v>-750</v>
      </c>
    </row>
    <row r="405" spans="1:9" x14ac:dyDescent="0.25">
      <c r="A405" s="184">
        <v>390</v>
      </c>
      <c r="C405" s="184">
        <f t="shared" si="42"/>
        <v>90</v>
      </c>
      <c r="D405" s="184">
        <f t="shared" si="43"/>
        <v>45</v>
      </c>
      <c r="E405" s="184">
        <f t="shared" ca="1" si="48"/>
        <v>75</v>
      </c>
      <c r="F405" s="184">
        <f t="shared" si="44"/>
        <v>3000</v>
      </c>
      <c r="G405" s="184">
        <f t="shared" ca="1" si="45"/>
        <v>6750</v>
      </c>
      <c r="H405" s="184">
        <f t="shared" ca="1" si="46"/>
        <v>6375</v>
      </c>
      <c r="I405" s="192">
        <f t="shared" ca="1" si="47"/>
        <v>375</v>
      </c>
    </row>
    <row r="406" spans="1:9" x14ac:dyDescent="0.25">
      <c r="A406" s="184">
        <v>391</v>
      </c>
      <c r="C406" s="184">
        <f t="shared" si="42"/>
        <v>90</v>
      </c>
      <c r="D406" s="184">
        <f t="shared" si="43"/>
        <v>45</v>
      </c>
      <c r="E406" s="184">
        <f t="shared" ca="1" si="48"/>
        <v>50</v>
      </c>
      <c r="F406" s="184">
        <f t="shared" si="44"/>
        <v>3000</v>
      </c>
      <c r="G406" s="184">
        <f t="shared" ca="1" si="45"/>
        <v>4500</v>
      </c>
      <c r="H406" s="184">
        <f t="shared" ca="1" si="46"/>
        <v>5250</v>
      </c>
      <c r="I406" s="192">
        <f t="shared" ca="1" si="47"/>
        <v>-750</v>
      </c>
    </row>
    <row r="407" spans="1:9" x14ac:dyDescent="0.25">
      <c r="A407" s="184">
        <v>392</v>
      </c>
      <c r="C407" s="184">
        <f t="shared" si="42"/>
        <v>90</v>
      </c>
      <c r="D407" s="184">
        <f t="shared" si="43"/>
        <v>45</v>
      </c>
      <c r="E407" s="184">
        <f t="shared" ca="1" si="48"/>
        <v>100</v>
      </c>
      <c r="F407" s="184">
        <f t="shared" si="44"/>
        <v>3000</v>
      </c>
      <c r="G407" s="184">
        <f t="shared" ca="1" si="45"/>
        <v>9000</v>
      </c>
      <c r="H407" s="184">
        <f t="shared" ca="1" si="46"/>
        <v>7500</v>
      </c>
      <c r="I407" s="192">
        <f t="shared" ca="1" si="47"/>
        <v>1500</v>
      </c>
    </row>
    <row r="408" spans="1:9" x14ac:dyDescent="0.25">
      <c r="A408" s="184">
        <v>393</v>
      </c>
      <c r="C408" s="184">
        <f t="shared" si="42"/>
        <v>90</v>
      </c>
      <c r="D408" s="184">
        <f t="shared" si="43"/>
        <v>45</v>
      </c>
      <c r="E408" s="184">
        <f t="shared" ca="1" si="48"/>
        <v>100</v>
      </c>
      <c r="F408" s="184">
        <f t="shared" si="44"/>
        <v>3000</v>
      </c>
      <c r="G408" s="184">
        <f t="shared" ca="1" si="45"/>
        <v>9000</v>
      </c>
      <c r="H408" s="184">
        <f t="shared" ca="1" si="46"/>
        <v>7500</v>
      </c>
      <c r="I408" s="192">
        <f t="shared" ca="1" si="47"/>
        <v>1500</v>
      </c>
    </row>
    <row r="409" spans="1:9" x14ac:dyDescent="0.25">
      <c r="A409" s="184">
        <v>394</v>
      </c>
      <c r="C409" s="184">
        <f t="shared" si="42"/>
        <v>90</v>
      </c>
      <c r="D409" s="184">
        <f t="shared" si="43"/>
        <v>45</v>
      </c>
      <c r="E409" s="184">
        <f t="shared" ca="1" si="48"/>
        <v>75</v>
      </c>
      <c r="F409" s="184">
        <f t="shared" si="44"/>
        <v>3000</v>
      </c>
      <c r="G409" s="184">
        <f t="shared" ca="1" si="45"/>
        <v>6750</v>
      </c>
      <c r="H409" s="184">
        <f t="shared" ca="1" si="46"/>
        <v>6375</v>
      </c>
      <c r="I409" s="192">
        <f t="shared" ca="1" si="47"/>
        <v>375</v>
      </c>
    </row>
    <row r="410" spans="1:9" x14ac:dyDescent="0.25">
      <c r="A410" s="184">
        <v>395</v>
      </c>
      <c r="C410" s="184">
        <f t="shared" si="42"/>
        <v>90</v>
      </c>
      <c r="D410" s="184">
        <f t="shared" si="43"/>
        <v>45</v>
      </c>
      <c r="E410" s="184">
        <f t="shared" ca="1" si="48"/>
        <v>75</v>
      </c>
      <c r="F410" s="184">
        <f t="shared" si="44"/>
        <v>3000</v>
      </c>
      <c r="G410" s="184">
        <f t="shared" ca="1" si="45"/>
        <v>6750</v>
      </c>
      <c r="H410" s="184">
        <f t="shared" ca="1" si="46"/>
        <v>6375</v>
      </c>
      <c r="I410" s="192">
        <f t="shared" ca="1" si="47"/>
        <v>375</v>
      </c>
    </row>
    <row r="411" spans="1:9" x14ac:dyDescent="0.25">
      <c r="A411" s="184">
        <v>396</v>
      </c>
      <c r="C411" s="184">
        <f t="shared" si="42"/>
        <v>90</v>
      </c>
      <c r="D411" s="184">
        <f t="shared" si="43"/>
        <v>45</v>
      </c>
      <c r="E411" s="184">
        <f t="shared" ca="1" si="48"/>
        <v>75</v>
      </c>
      <c r="F411" s="184">
        <f t="shared" si="44"/>
        <v>3000</v>
      </c>
      <c r="G411" s="184">
        <f t="shared" ca="1" si="45"/>
        <v>6750</v>
      </c>
      <c r="H411" s="184">
        <f t="shared" ca="1" si="46"/>
        <v>6375</v>
      </c>
      <c r="I411" s="192">
        <f t="shared" ca="1" si="47"/>
        <v>375</v>
      </c>
    </row>
    <row r="412" spans="1:9" x14ac:dyDescent="0.25">
      <c r="A412" s="184">
        <v>397</v>
      </c>
      <c r="C412" s="184">
        <f t="shared" si="42"/>
        <v>90</v>
      </c>
      <c r="D412" s="184">
        <f t="shared" si="43"/>
        <v>45</v>
      </c>
      <c r="E412" s="184">
        <f t="shared" ca="1" si="48"/>
        <v>75</v>
      </c>
      <c r="F412" s="184">
        <f t="shared" si="44"/>
        <v>3000</v>
      </c>
      <c r="G412" s="184">
        <f t="shared" ca="1" si="45"/>
        <v>6750</v>
      </c>
      <c r="H412" s="184">
        <f t="shared" ca="1" si="46"/>
        <v>6375</v>
      </c>
      <c r="I412" s="192">
        <f t="shared" ca="1" si="47"/>
        <v>375</v>
      </c>
    </row>
    <row r="413" spans="1:9" x14ac:dyDescent="0.25">
      <c r="A413" s="184">
        <v>398</v>
      </c>
      <c r="C413" s="184">
        <f t="shared" si="42"/>
        <v>90</v>
      </c>
      <c r="D413" s="184">
        <f t="shared" si="43"/>
        <v>45</v>
      </c>
      <c r="E413" s="184">
        <f t="shared" ca="1" si="48"/>
        <v>75</v>
      </c>
      <c r="F413" s="184">
        <f t="shared" si="44"/>
        <v>3000</v>
      </c>
      <c r="G413" s="184">
        <f t="shared" ca="1" si="45"/>
        <v>6750</v>
      </c>
      <c r="H413" s="184">
        <f t="shared" ca="1" si="46"/>
        <v>6375</v>
      </c>
      <c r="I413" s="192">
        <f t="shared" ca="1" si="47"/>
        <v>375</v>
      </c>
    </row>
    <row r="414" spans="1:9" x14ac:dyDescent="0.25">
      <c r="A414" s="184">
        <v>399</v>
      </c>
      <c r="C414" s="184">
        <f t="shared" si="42"/>
        <v>90</v>
      </c>
      <c r="D414" s="184">
        <f t="shared" si="43"/>
        <v>45</v>
      </c>
      <c r="E414" s="184">
        <f t="shared" ca="1" si="48"/>
        <v>75</v>
      </c>
      <c r="F414" s="184">
        <f t="shared" si="44"/>
        <v>3000</v>
      </c>
      <c r="G414" s="184">
        <f t="shared" ca="1" si="45"/>
        <v>6750</v>
      </c>
      <c r="H414" s="184">
        <f t="shared" ca="1" si="46"/>
        <v>6375</v>
      </c>
      <c r="I414" s="192">
        <f t="shared" ca="1" si="47"/>
        <v>375</v>
      </c>
    </row>
    <row r="415" spans="1:9" x14ac:dyDescent="0.25">
      <c r="A415" s="184">
        <v>400</v>
      </c>
      <c r="C415" s="184">
        <f t="shared" si="42"/>
        <v>90</v>
      </c>
      <c r="D415" s="184">
        <f t="shared" si="43"/>
        <v>45</v>
      </c>
      <c r="E415" s="184">
        <f t="shared" ca="1" si="48"/>
        <v>100</v>
      </c>
      <c r="F415" s="184">
        <f t="shared" si="44"/>
        <v>3000</v>
      </c>
      <c r="G415" s="184">
        <f t="shared" ca="1" si="45"/>
        <v>9000</v>
      </c>
      <c r="H415" s="184">
        <f t="shared" ca="1" si="46"/>
        <v>7500</v>
      </c>
      <c r="I415" s="192">
        <f t="shared" ca="1" si="47"/>
        <v>1500</v>
      </c>
    </row>
    <row r="416" spans="1:9" x14ac:dyDescent="0.25">
      <c r="A416" s="184">
        <v>401</v>
      </c>
      <c r="C416" s="184">
        <f t="shared" si="42"/>
        <v>90</v>
      </c>
      <c r="D416" s="184">
        <f t="shared" si="43"/>
        <v>45</v>
      </c>
      <c r="E416" s="184">
        <f t="shared" ca="1" si="48"/>
        <v>100</v>
      </c>
      <c r="F416" s="184">
        <f t="shared" si="44"/>
        <v>3000</v>
      </c>
      <c r="G416" s="184">
        <f t="shared" ca="1" si="45"/>
        <v>9000</v>
      </c>
      <c r="H416" s="184">
        <f t="shared" ca="1" si="46"/>
        <v>7500</v>
      </c>
      <c r="I416" s="192">
        <f t="shared" ca="1" si="47"/>
        <v>1500</v>
      </c>
    </row>
    <row r="417" spans="1:9" x14ac:dyDescent="0.25">
      <c r="A417" s="184">
        <v>402</v>
      </c>
      <c r="C417" s="184">
        <f t="shared" si="42"/>
        <v>90</v>
      </c>
      <c r="D417" s="184">
        <f t="shared" si="43"/>
        <v>45</v>
      </c>
      <c r="E417" s="184">
        <f t="shared" ca="1" si="48"/>
        <v>100</v>
      </c>
      <c r="F417" s="184">
        <f t="shared" si="44"/>
        <v>3000</v>
      </c>
      <c r="G417" s="184">
        <f t="shared" ca="1" si="45"/>
        <v>9000</v>
      </c>
      <c r="H417" s="184">
        <f t="shared" ca="1" si="46"/>
        <v>7500</v>
      </c>
      <c r="I417" s="192">
        <f t="shared" ca="1" si="47"/>
        <v>1500</v>
      </c>
    </row>
    <row r="418" spans="1:9" x14ac:dyDescent="0.25">
      <c r="A418" s="184">
        <v>403</v>
      </c>
      <c r="C418" s="184">
        <f t="shared" si="42"/>
        <v>90</v>
      </c>
      <c r="D418" s="184">
        <f t="shared" si="43"/>
        <v>45</v>
      </c>
      <c r="E418" s="184">
        <f t="shared" ca="1" si="48"/>
        <v>75</v>
      </c>
      <c r="F418" s="184">
        <f t="shared" si="44"/>
        <v>3000</v>
      </c>
      <c r="G418" s="184">
        <f t="shared" ca="1" si="45"/>
        <v>6750</v>
      </c>
      <c r="H418" s="184">
        <f t="shared" ca="1" si="46"/>
        <v>6375</v>
      </c>
      <c r="I418" s="192">
        <f t="shared" ca="1" si="47"/>
        <v>375</v>
      </c>
    </row>
    <row r="419" spans="1:9" x14ac:dyDescent="0.25">
      <c r="A419" s="184">
        <v>404</v>
      </c>
      <c r="C419" s="184">
        <f t="shared" si="42"/>
        <v>90</v>
      </c>
      <c r="D419" s="184">
        <f t="shared" si="43"/>
        <v>45</v>
      </c>
      <c r="E419" s="184">
        <f t="shared" ca="1" si="48"/>
        <v>50</v>
      </c>
      <c r="F419" s="184">
        <f t="shared" si="44"/>
        <v>3000</v>
      </c>
      <c r="G419" s="184">
        <f t="shared" ca="1" si="45"/>
        <v>4500</v>
      </c>
      <c r="H419" s="184">
        <f t="shared" ca="1" si="46"/>
        <v>5250</v>
      </c>
      <c r="I419" s="192">
        <f t="shared" ca="1" si="47"/>
        <v>-750</v>
      </c>
    </row>
    <row r="420" spans="1:9" x14ac:dyDescent="0.25">
      <c r="A420" s="184">
        <v>405</v>
      </c>
      <c r="C420" s="184">
        <f t="shared" si="42"/>
        <v>90</v>
      </c>
      <c r="D420" s="184">
        <f t="shared" si="43"/>
        <v>45</v>
      </c>
      <c r="E420" s="184">
        <f t="shared" ca="1" si="48"/>
        <v>75</v>
      </c>
      <c r="F420" s="184">
        <f t="shared" si="44"/>
        <v>3000</v>
      </c>
      <c r="G420" s="184">
        <f t="shared" ca="1" si="45"/>
        <v>6750</v>
      </c>
      <c r="H420" s="184">
        <f t="shared" ca="1" si="46"/>
        <v>6375</v>
      </c>
      <c r="I420" s="192">
        <f t="shared" ca="1" si="47"/>
        <v>375</v>
      </c>
    </row>
    <row r="421" spans="1:9" x14ac:dyDescent="0.25">
      <c r="A421" s="184">
        <v>406</v>
      </c>
      <c r="C421" s="184">
        <f t="shared" si="42"/>
        <v>90</v>
      </c>
      <c r="D421" s="184">
        <f t="shared" si="43"/>
        <v>45</v>
      </c>
      <c r="E421" s="184">
        <f t="shared" ca="1" si="48"/>
        <v>75</v>
      </c>
      <c r="F421" s="184">
        <f t="shared" si="44"/>
        <v>3000</v>
      </c>
      <c r="G421" s="184">
        <f t="shared" ca="1" si="45"/>
        <v>6750</v>
      </c>
      <c r="H421" s="184">
        <f t="shared" ca="1" si="46"/>
        <v>6375</v>
      </c>
      <c r="I421" s="192">
        <f t="shared" ca="1" si="47"/>
        <v>375</v>
      </c>
    </row>
    <row r="422" spans="1:9" x14ac:dyDescent="0.25">
      <c r="A422" s="184">
        <v>407</v>
      </c>
      <c r="C422" s="184">
        <f t="shared" si="42"/>
        <v>90</v>
      </c>
      <c r="D422" s="184">
        <f t="shared" si="43"/>
        <v>45</v>
      </c>
      <c r="E422" s="184">
        <f t="shared" ca="1" si="48"/>
        <v>75</v>
      </c>
      <c r="F422" s="184">
        <f t="shared" si="44"/>
        <v>3000</v>
      </c>
      <c r="G422" s="184">
        <f t="shared" ca="1" si="45"/>
        <v>6750</v>
      </c>
      <c r="H422" s="184">
        <f t="shared" ca="1" si="46"/>
        <v>6375</v>
      </c>
      <c r="I422" s="192">
        <f t="shared" ca="1" si="47"/>
        <v>375</v>
      </c>
    </row>
    <row r="423" spans="1:9" x14ac:dyDescent="0.25">
      <c r="A423" s="184">
        <v>408</v>
      </c>
      <c r="C423" s="184">
        <f t="shared" si="42"/>
        <v>90</v>
      </c>
      <c r="D423" s="184">
        <f t="shared" si="43"/>
        <v>45</v>
      </c>
      <c r="E423" s="184">
        <f t="shared" ca="1" si="48"/>
        <v>50</v>
      </c>
      <c r="F423" s="184">
        <f t="shared" si="44"/>
        <v>3000</v>
      </c>
      <c r="G423" s="184">
        <f t="shared" ca="1" si="45"/>
        <v>4500</v>
      </c>
      <c r="H423" s="184">
        <f t="shared" ca="1" si="46"/>
        <v>5250</v>
      </c>
      <c r="I423" s="192">
        <f t="shared" ca="1" si="47"/>
        <v>-750</v>
      </c>
    </row>
    <row r="424" spans="1:9" x14ac:dyDescent="0.25">
      <c r="A424" s="184">
        <v>409</v>
      </c>
      <c r="C424" s="184">
        <f t="shared" si="42"/>
        <v>90</v>
      </c>
      <c r="D424" s="184">
        <f t="shared" si="43"/>
        <v>45</v>
      </c>
      <c r="E424" s="184">
        <f t="shared" ca="1" si="48"/>
        <v>75</v>
      </c>
      <c r="F424" s="184">
        <f t="shared" si="44"/>
        <v>3000</v>
      </c>
      <c r="G424" s="184">
        <f t="shared" ca="1" si="45"/>
        <v>6750</v>
      </c>
      <c r="H424" s="184">
        <f t="shared" ca="1" si="46"/>
        <v>6375</v>
      </c>
      <c r="I424" s="192">
        <f t="shared" ca="1" si="47"/>
        <v>375</v>
      </c>
    </row>
    <row r="425" spans="1:9" x14ac:dyDescent="0.25">
      <c r="A425" s="184">
        <v>410</v>
      </c>
      <c r="C425" s="184">
        <f t="shared" si="42"/>
        <v>90</v>
      </c>
      <c r="D425" s="184">
        <f t="shared" si="43"/>
        <v>45</v>
      </c>
      <c r="E425" s="184">
        <f t="shared" ca="1" si="48"/>
        <v>100</v>
      </c>
      <c r="F425" s="184">
        <f t="shared" si="44"/>
        <v>3000</v>
      </c>
      <c r="G425" s="184">
        <f t="shared" ca="1" si="45"/>
        <v>9000</v>
      </c>
      <c r="H425" s="184">
        <f t="shared" ca="1" si="46"/>
        <v>7500</v>
      </c>
      <c r="I425" s="192">
        <f t="shared" ca="1" si="47"/>
        <v>1500</v>
      </c>
    </row>
    <row r="426" spans="1:9" x14ac:dyDescent="0.25">
      <c r="A426" s="184">
        <v>411</v>
      </c>
      <c r="C426" s="184">
        <f t="shared" si="42"/>
        <v>90</v>
      </c>
      <c r="D426" s="184">
        <f t="shared" si="43"/>
        <v>45</v>
      </c>
      <c r="E426" s="184">
        <f t="shared" ca="1" si="48"/>
        <v>75</v>
      </c>
      <c r="F426" s="184">
        <f t="shared" si="44"/>
        <v>3000</v>
      </c>
      <c r="G426" s="184">
        <f t="shared" ca="1" si="45"/>
        <v>6750</v>
      </c>
      <c r="H426" s="184">
        <f t="shared" ca="1" si="46"/>
        <v>6375</v>
      </c>
      <c r="I426" s="192">
        <f t="shared" ca="1" si="47"/>
        <v>375</v>
      </c>
    </row>
    <row r="427" spans="1:9" x14ac:dyDescent="0.25">
      <c r="A427" s="184">
        <v>412</v>
      </c>
      <c r="C427" s="184">
        <f t="shared" si="42"/>
        <v>90</v>
      </c>
      <c r="D427" s="184">
        <f t="shared" si="43"/>
        <v>45</v>
      </c>
      <c r="E427" s="184">
        <f t="shared" ca="1" si="48"/>
        <v>75</v>
      </c>
      <c r="F427" s="184">
        <f t="shared" si="44"/>
        <v>3000</v>
      </c>
      <c r="G427" s="184">
        <f t="shared" ca="1" si="45"/>
        <v>6750</v>
      </c>
      <c r="H427" s="184">
        <f t="shared" ca="1" si="46"/>
        <v>6375</v>
      </c>
      <c r="I427" s="192">
        <f t="shared" ca="1" si="47"/>
        <v>375</v>
      </c>
    </row>
    <row r="428" spans="1:9" x14ac:dyDescent="0.25">
      <c r="A428" s="184">
        <v>413</v>
      </c>
      <c r="C428" s="184">
        <f t="shared" si="42"/>
        <v>90</v>
      </c>
      <c r="D428" s="184">
        <f t="shared" si="43"/>
        <v>45</v>
      </c>
      <c r="E428" s="184">
        <f t="shared" ca="1" si="48"/>
        <v>50</v>
      </c>
      <c r="F428" s="184">
        <f t="shared" si="44"/>
        <v>3000</v>
      </c>
      <c r="G428" s="184">
        <f t="shared" ca="1" si="45"/>
        <v>4500</v>
      </c>
      <c r="H428" s="184">
        <f t="shared" ca="1" si="46"/>
        <v>5250</v>
      </c>
      <c r="I428" s="192">
        <f t="shared" ca="1" si="47"/>
        <v>-750</v>
      </c>
    </row>
    <row r="429" spans="1:9" x14ac:dyDescent="0.25">
      <c r="A429" s="184">
        <v>414</v>
      </c>
      <c r="C429" s="184">
        <f t="shared" si="42"/>
        <v>90</v>
      </c>
      <c r="D429" s="184">
        <f t="shared" si="43"/>
        <v>45</v>
      </c>
      <c r="E429" s="184">
        <f t="shared" ca="1" si="48"/>
        <v>100</v>
      </c>
      <c r="F429" s="184">
        <f t="shared" si="44"/>
        <v>3000</v>
      </c>
      <c r="G429" s="184">
        <f t="shared" ca="1" si="45"/>
        <v>9000</v>
      </c>
      <c r="H429" s="184">
        <f t="shared" ca="1" si="46"/>
        <v>7500</v>
      </c>
      <c r="I429" s="192">
        <f t="shared" ca="1" si="47"/>
        <v>1500</v>
      </c>
    </row>
    <row r="430" spans="1:9" x14ac:dyDescent="0.25">
      <c r="A430" s="184">
        <v>415</v>
      </c>
      <c r="C430" s="184">
        <f t="shared" si="42"/>
        <v>90</v>
      </c>
      <c r="D430" s="184">
        <f t="shared" si="43"/>
        <v>45</v>
      </c>
      <c r="E430" s="184">
        <f t="shared" ca="1" si="48"/>
        <v>75</v>
      </c>
      <c r="F430" s="184">
        <f t="shared" si="44"/>
        <v>3000</v>
      </c>
      <c r="G430" s="184">
        <f t="shared" ca="1" si="45"/>
        <v>6750</v>
      </c>
      <c r="H430" s="184">
        <f t="shared" ca="1" si="46"/>
        <v>6375</v>
      </c>
      <c r="I430" s="192">
        <f t="shared" ca="1" si="47"/>
        <v>375</v>
      </c>
    </row>
    <row r="431" spans="1:9" x14ac:dyDescent="0.25">
      <c r="A431" s="184">
        <v>416</v>
      </c>
      <c r="C431" s="184">
        <f t="shared" si="42"/>
        <v>90</v>
      </c>
      <c r="D431" s="184">
        <f t="shared" si="43"/>
        <v>45</v>
      </c>
      <c r="E431" s="184">
        <f t="shared" ca="1" si="48"/>
        <v>100</v>
      </c>
      <c r="F431" s="184">
        <f t="shared" si="44"/>
        <v>3000</v>
      </c>
      <c r="G431" s="184">
        <f t="shared" ca="1" si="45"/>
        <v>9000</v>
      </c>
      <c r="H431" s="184">
        <f t="shared" ca="1" si="46"/>
        <v>7500</v>
      </c>
      <c r="I431" s="192">
        <f t="shared" ca="1" si="47"/>
        <v>1500</v>
      </c>
    </row>
    <row r="432" spans="1:9" x14ac:dyDescent="0.25">
      <c r="A432" s="184">
        <v>417</v>
      </c>
      <c r="C432" s="184">
        <f t="shared" si="42"/>
        <v>90</v>
      </c>
      <c r="D432" s="184">
        <f t="shared" si="43"/>
        <v>45</v>
      </c>
      <c r="E432" s="184">
        <f t="shared" ca="1" si="48"/>
        <v>75</v>
      </c>
      <c r="F432" s="184">
        <f t="shared" si="44"/>
        <v>3000</v>
      </c>
      <c r="G432" s="184">
        <f t="shared" ca="1" si="45"/>
        <v>6750</v>
      </c>
      <c r="H432" s="184">
        <f t="shared" ca="1" si="46"/>
        <v>6375</v>
      </c>
      <c r="I432" s="192">
        <f t="shared" ca="1" si="47"/>
        <v>375</v>
      </c>
    </row>
    <row r="433" spans="1:9" x14ac:dyDescent="0.25">
      <c r="A433" s="184">
        <v>418</v>
      </c>
      <c r="C433" s="184">
        <f t="shared" si="42"/>
        <v>90</v>
      </c>
      <c r="D433" s="184">
        <f t="shared" si="43"/>
        <v>45</v>
      </c>
      <c r="E433" s="184">
        <f t="shared" ca="1" si="48"/>
        <v>75</v>
      </c>
      <c r="F433" s="184">
        <f t="shared" si="44"/>
        <v>3000</v>
      </c>
      <c r="G433" s="184">
        <f t="shared" ca="1" si="45"/>
        <v>6750</v>
      </c>
      <c r="H433" s="184">
        <f t="shared" ca="1" si="46"/>
        <v>6375</v>
      </c>
      <c r="I433" s="192">
        <f t="shared" ca="1" si="47"/>
        <v>375</v>
      </c>
    </row>
    <row r="434" spans="1:9" x14ac:dyDescent="0.25">
      <c r="A434" s="184">
        <v>419</v>
      </c>
      <c r="C434" s="184">
        <f t="shared" si="42"/>
        <v>90</v>
      </c>
      <c r="D434" s="184">
        <f t="shared" si="43"/>
        <v>45</v>
      </c>
      <c r="E434" s="184">
        <f t="shared" ca="1" si="48"/>
        <v>75</v>
      </c>
      <c r="F434" s="184">
        <f t="shared" si="44"/>
        <v>3000</v>
      </c>
      <c r="G434" s="184">
        <f t="shared" ca="1" si="45"/>
        <v>6750</v>
      </c>
      <c r="H434" s="184">
        <f t="shared" ca="1" si="46"/>
        <v>6375</v>
      </c>
      <c r="I434" s="192">
        <f t="shared" ca="1" si="47"/>
        <v>375</v>
      </c>
    </row>
    <row r="435" spans="1:9" x14ac:dyDescent="0.25">
      <c r="A435" s="184">
        <v>420</v>
      </c>
      <c r="C435" s="184">
        <f t="shared" si="42"/>
        <v>90</v>
      </c>
      <c r="D435" s="184">
        <f t="shared" si="43"/>
        <v>45</v>
      </c>
      <c r="E435" s="184">
        <f t="shared" ca="1" si="48"/>
        <v>50</v>
      </c>
      <c r="F435" s="184">
        <f t="shared" si="44"/>
        <v>3000</v>
      </c>
      <c r="G435" s="184">
        <f t="shared" ca="1" si="45"/>
        <v>4500</v>
      </c>
      <c r="H435" s="184">
        <f t="shared" ca="1" si="46"/>
        <v>5250</v>
      </c>
      <c r="I435" s="192">
        <f t="shared" ca="1" si="47"/>
        <v>-750</v>
      </c>
    </row>
    <row r="436" spans="1:9" x14ac:dyDescent="0.25">
      <c r="A436" s="184">
        <v>421</v>
      </c>
      <c r="C436" s="184">
        <f t="shared" si="42"/>
        <v>90</v>
      </c>
      <c r="D436" s="184">
        <f t="shared" si="43"/>
        <v>45</v>
      </c>
      <c r="E436" s="184">
        <f t="shared" ca="1" si="48"/>
        <v>75</v>
      </c>
      <c r="F436" s="184">
        <f t="shared" si="44"/>
        <v>3000</v>
      </c>
      <c r="G436" s="184">
        <f t="shared" ca="1" si="45"/>
        <v>6750</v>
      </c>
      <c r="H436" s="184">
        <f t="shared" ca="1" si="46"/>
        <v>6375</v>
      </c>
      <c r="I436" s="192">
        <f t="shared" ca="1" si="47"/>
        <v>375</v>
      </c>
    </row>
    <row r="437" spans="1:9" x14ac:dyDescent="0.25">
      <c r="A437" s="184">
        <v>422</v>
      </c>
      <c r="C437" s="184">
        <f t="shared" si="42"/>
        <v>90</v>
      </c>
      <c r="D437" s="184">
        <f t="shared" si="43"/>
        <v>45</v>
      </c>
      <c r="E437" s="184">
        <f t="shared" ca="1" si="48"/>
        <v>100</v>
      </c>
      <c r="F437" s="184">
        <f t="shared" si="44"/>
        <v>3000</v>
      </c>
      <c r="G437" s="184">
        <f t="shared" ca="1" si="45"/>
        <v>9000</v>
      </c>
      <c r="H437" s="184">
        <f t="shared" ca="1" si="46"/>
        <v>7500</v>
      </c>
      <c r="I437" s="192">
        <f t="shared" ca="1" si="47"/>
        <v>1500</v>
      </c>
    </row>
    <row r="438" spans="1:9" x14ac:dyDescent="0.25">
      <c r="A438" s="184">
        <v>423</v>
      </c>
      <c r="C438" s="184">
        <f t="shared" si="42"/>
        <v>90</v>
      </c>
      <c r="D438" s="184">
        <f t="shared" si="43"/>
        <v>45</v>
      </c>
      <c r="E438" s="184">
        <f t="shared" ca="1" si="48"/>
        <v>75</v>
      </c>
      <c r="F438" s="184">
        <f t="shared" si="44"/>
        <v>3000</v>
      </c>
      <c r="G438" s="184">
        <f t="shared" ca="1" si="45"/>
        <v>6750</v>
      </c>
      <c r="H438" s="184">
        <f t="shared" ca="1" si="46"/>
        <v>6375</v>
      </c>
      <c r="I438" s="192">
        <f t="shared" ca="1" si="47"/>
        <v>375</v>
      </c>
    </row>
    <row r="439" spans="1:9" x14ac:dyDescent="0.25">
      <c r="A439" s="184">
        <v>424</v>
      </c>
      <c r="C439" s="184">
        <f t="shared" si="42"/>
        <v>90</v>
      </c>
      <c r="D439" s="184">
        <f t="shared" si="43"/>
        <v>45</v>
      </c>
      <c r="E439" s="184">
        <f t="shared" ca="1" si="48"/>
        <v>50</v>
      </c>
      <c r="F439" s="184">
        <f t="shared" si="44"/>
        <v>3000</v>
      </c>
      <c r="G439" s="184">
        <f t="shared" ca="1" si="45"/>
        <v>4500</v>
      </c>
      <c r="H439" s="184">
        <f t="shared" ca="1" si="46"/>
        <v>5250</v>
      </c>
      <c r="I439" s="192">
        <f t="shared" ca="1" si="47"/>
        <v>-750</v>
      </c>
    </row>
    <row r="440" spans="1:9" x14ac:dyDescent="0.25">
      <c r="A440" s="184">
        <v>425</v>
      </c>
      <c r="C440" s="184">
        <f t="shared" si="42"/>
        <v>90</v>
      </c>
      <c r="D440" s="184">
        <f t="shared" si="43"/>
        <v>45</v>
      </c>
      <c r="E440" s="184">
        <f t="shared" ca="1" si="48"/>
        <v>75</v>
      </c>
      <c r="F440" s="184">
        <f t="shared" si="44"/>
        <v>3000</v>
      </c>
      <c r="G440" s="184">
        <f t="shared" ca="1" si="45"/>
        <v>6750</v>
      </c>
      <c r="H440" s="184">
        <f t="shared" ca="1" si="46"/>
        <v>6375</v>
      </c>
      <c r="I440" s="192">
        <f t="shared" ca="1" si="47"/>
        <v>375</v>
      </c>
    </row>
    <row r="441" spans="1:9" x14ac:dyDescent="0.25">
      <c r="A441" s="184">
        <v>426</v>
      </c>
      <c r="C441" s="184">
        <f t="shared" si="42"/>
        <v>90</v>
      </c>
      <c r="D441" s="184">
        <f t="shared" si="43"/>
        <v>45</v>
      </c>
      <c r="E441" s="184">
        <f t="shared" ca="1" si="48"/>
        <v>100</v>
      </c>
      <c r="F441" s="184">
        <f t="shared" si="44"/>
        <v>3000</v>
      </c>
      <c r="G441" s="184">
        <f t="shared" ca="1" si="45"/>
        <v>9000</v>
      </c>
      <c r="H441" s="184">
        <f t="shared" ca="1" si="46"/>
        <v>7500</v>
      </c>
      <c r="I441" s="192">
        <f t="shared" ca="1" si="47"/>
        <v>1500</v>
      </c>
    </row>
    <row r="442" spans="1:9" x14ac:dyDescent="0.25">
      <c r="A442" s="184">
        <v>427</v>
      </c>
      <c r="C442" s="184">
        <f t="shared" si="42"/>
        <v>90</v>
      </c>
      <c r="D442" s="184">
        <f t="shared" si="43"/>
        <v>45</v>
      </c>
      <c r="E442" s="184">
        <f t="shared" ca="1" si="48"/>
        <v>75</v>
      </c>
      <c r="F442" s="184">
        <f t="shared" si="44"/>
        <v>3000</v>
      </c>
      <c r="G442" s="184">
        <f t="shared" ca="1" si="45"/>
        <v>6750</v>
      </c>
      <c r="H442" s="184">
        <f t="shared" ca="1" si="46"/>
        <v>6375</v>
      </c>
      <c r="I442" s="192">
        <f t="shared" ca="1" si="47"/>
        <v>375</v>
      </c>
    </row>
    <row r="443" spans="1:9" x14ac:dyDescent="0.25">
      <c r="A443" s="184">
        <v>428</v>
      </c>
      <c r="C443" s="184">
        <f t="shared" si="42"/>
        <v>90</v>
      </c>
      <c r="D443" s="184">
        <f t="shared" si="43"/>
        <v>45</v>
      </c>
      <c r="E443" s="184">
        <f t="shared" ca="1" si="48"/>
        <v>100</v>
      </c>
      <c r="F443" s="184">
        <f t="shared" si="44"/>
        <v>3000</v>
      </c>
      <c r="G443" s="184">
        <f t="shared" ca="1" si="45"/>
        <v>9000</v>
      </c>
      <c r="H443" s="184">
        <f t="shared" ca="1" si="46"/>
        <v>7500</v>
      </c>
      <c r="I443" s="192">
        <f t="shared" ca="1" si="47"/>
        <v>1500</v>
      </c>
    </row>
    <row r="444" spans="1:9" x14ac:dyDescent="0.25">
      <c r="A444" s="184">
        <v>429</v>
      </c>
      <c r="C444" s="184">
        <f t="shared" si="42"/>
        <v>90</v>
      </c>
      <c r="D444" s="184">
        <f t="shared" si="43"/>
        <v>45</v>
      </c>
      <c r="E444" s="184">
        <f t="shared" ca="1" si="48"/>
        <v>50</v>
      </c>
      <c r="F444" s="184">
        <f t="shared" si="44"/>
        <v>3000</v>
      </c>
      <c r="G444" s="184">
        <f t="shared" ca="1" si="45"/>
        <v>4500</v>
      </c>
      <c r="H444" s="184">
        <f t="shared" ca="1" si="46"/>
        <v>5250</v>
      </c>
      <c r="I444" s="192">
        <f t="shared" ca="1" si="47"/>
        <v>-750</v>
      </c>
    </row>
    <row r="445" spans="1:9" x14ac:dyDescent="0.25">
      <c r="A445" s="184">
        <v>430</v>
      </c>
      <c r="C445" s="184">
        <f t="shared" si="42"/>
        <v>90</v>
      </c>
      <c r="D445" s="184">
        <f t="shared" si="43"/>
        <v>45</v>
      </c>
      <c r="E445" s="184">
        <f t="shared" ca="1" si="48"/>
        <v>75</v>
      </c>
      <c r="F445" s="184">
        <f t="shared" si="44"/>
        <v>3000</v>
      </c>
      <c r="G445" s="184">
        <f t="shared" ca="1" si="45"/>
        <v>6750</v>
      </c>
      <c r="H445" s="184">
        <f t="shared" ca="1" si="46"/>
        <v>6375</v>
      </c>
      <c r="I445" s="192">
        <f t="shared" ca="1" si="47"/>
        <v>375</v>
      </c>
    </row>
    <row r="446" spans="1:9" x14ac:dyDescent="0.25">
      <c r="A446" s="184">
        <v>431</v>
      </c>
      <c r="C446" s="184">
        <f t="shared" si="42"/>
        <v>90</v>
      </c>
      <c r="D446" s="184">
        <f t="shared" si="43"/>
        <v>45</v>
      </c>
      <c r="E446" s="184">
        <f t="shared" ca="1" si="48"/>
        <v>75</v>
      </c>
      <c r="F446" s="184">
        <f t="shared" si="44"/>
        <v>3000</v>
      </c>
      <c r="G446" s="184">
        <f t="shared" ca="1" si="45"/>
        <v>6750</v>
      </c>
      <c r="H446" s="184">
        <f t="shared" ca="1" si="46"/>
        <v>6375</v>
      </c>
      <c r="I446" s="192">
        <f t="shared" ca="1" si="47"/>
        <v>375</v>
      </c>
    </row>
    <row r="447" spans="1:9" x14ac:dyDescent="0.25">
      <c r="A447" s="184">
        <v>432</v>
      </c>
      <c r="C447" s="184">
        <f t="shared" si="42"/>
        <v>90</v>
      </c>
      <c r="D447" s="184">
        <f t="shared" si="43"/>
        <v>45</v>
      </c>
      <c r="E447" s="184">
        <f t="shared" ca="1" si="48"/>
        <v>75</v>
      </c>
      <c r="F447" s="184">
        <f t="shared" si="44"/>
        <v>3000</v>
      </c>
      <c r="G447" s="184">
        <f t="shared" ca="1" si="45"/>
        <v>6750</v>
      </c>
      <c r="H447" s="184">
        <f t="shared" ca="1" si="46"/>
        <v>6375</v>
      </c>
      <c r="I447" s="192">
        <f t="shared" ca="1" si="47"/>
        <v>375</v>
      </c>
    </row>
    <row r="448" spans="1:9" x14ac:dyDescent="0.25">
      <c r="A448" s="184">
        <v>433</v>
      </c>
      <c r="C448" s="184">
        <f t="shared" si="42"/>
        <v>90</v>
      </c>
      <c r="D448" s="184">
        <f t="shared" si="43"/>
        <v>45</v>
      </c>
      <c r="E448" s="184">
        <f t="shared" ca="1" si="48"/>
        <v>50</v>
      </c>
      <c r="F448" s="184">
        <f t="shared" si="44"/>
        <v>3000</v>
      </c>
      <c r="G448" s="184">
        <f t="shared" ca="1" si="45"/>
        <v>4500</v>
      </c>
      <c r="H448" s="184">
        <f t="shared" ca="1" si="46"/>
        <v>5250</v>
      </c>
      <c r="I448" s="192">
        <f t="shared" ca="1" si="47"/>
        <v>-750</v>
      </c>
    </row>
    <row r="449" spans="1:9" x14ac:dyDescent="0.25">
      <c r="A449" s="184">
        <v>434</v>
      </c>
      <c r="C449" s="184">
        <f t="shared" si="42"/>
        <v>90</v>
      </c>
      <c r="D449" s="184">
        <f t="shared" si="43"/>
        <v>45</v>
      </c>
      <c r="E449" s="184">
        <f t="shared" ca="1" si="48"/>
        <v>100</v>
      </c>
      <c r="F449" s="184">
        <f t="shared" si="44"/>
        <v>3000</v>
      </c>
      <c r="G449" s="184">
        <f t="shared" ca="1" si="45"/>
        <v>9000</v>
      </c>
      <c r="H449" s="184">
        <f t="shared" ca="1" si="46"/>
        <v>7500</v>
      </c>
      <c r="I449" s="192">
        <f t="shared" ca="1" si="47"/>
        <v>1500</v>
      </c>
    </row>
    <row r="450" spans="1:9" x14ac:dyDescent="0.25">
      <c r="A450" s="184">
        <v>435</v>
      </c>
      <c r="C450" s="184">
        <f t="shared" si="42"/>
        <v>90</v>
      </c>
      <c r="D450" s="184">
        <f t="shared" si="43"/>
        <v>45</v>
      </c>
      <c r="E450" s="184">
        <f t="shared" ca="1" si="48"/>
        <v>50</v>
      </c>
      <c r="F450" s="184">
        <f t="shared" si="44"/>
        <v>3000</v>
      </c>
      <c r="G450" s="184">
        <f t="shared" ca="1" si="45"/>
        <v>4500</v>
      </c>
      <c r="H450" s="184">
        <f t="shared" ca="1" si="46"/>
        <v>5250</v>
      </c>
      <c r="I450" s="192">
        <f t="shared" ca="1" si="47"/>
        <v>-750</v>
      </c>
    </row>
    <row r="451" spans="1:9" x14ac:dyDescent="0.25">
      <c r="A451" s="184">
        <v>436</v>
      </c>
      <c r="C451" s="184">
        <f t="shared" si="42"/>
        <v>90</v>
      </c>
      <c r="D451" s="184">
        <f t="shared" si="43"/>
        <v>45</v>
      </c>
      <c r="E451" s="184">
        <f t="shared" ca="1" si="48"/>
        <v>50</v>
      </c>
      <c r="F451" s="184">
        <f t="shared" si="44"/>
        <v>3000</v>
      </c>
      <c r="G451" s="184">
        <f t="shared" ca="1" si="45"/>
        <v>4500</v>
      </c>
      <c r="H451" s="184">
        <f t="shared" ca="1" si="46"/>
        <v>5250</v>
      </c>
      <c r="I451" s="192">
        <f t="shared" ca="1" si="47"/>
        <v>-750</v>
      </c>
    </row>
    <row r="452" spans="1:9" x14ac:dyDescent="0.25">
      <c r="A452" s="184">
        <v>437</v>
      </c>
      <c r="C452" s="184">
        <f t="shared" si="42"/>
        <v>90</v>
      </c>
      <c r="D452" s="184">
        <f t="shared" si="43"/>
        <v>45</v>
      </c>
      <c r="E452" s="184">
        <f t="shared" ca="1" si="48"/>
        <v>75</v>
      </c>
      <c r="F452" s="184">
        <f t="shared" si="44"/>
        <v>3000</v>
      </c>
      <c r="G452" s="184">
        <f t="shared" ca="1" si="45"/>
        <v>6750</v>
      </c>
      <c r="H452" s="184">
        <f t="shared" ca="1" si="46"/>
        <v>6375</v>
      </c>
      <c r="I452" s="192">
        <f t="shared" ca="1" si="47"/>
        <v>375</v>
      </c>
    </row>
    <row r="453" spans="1:9" x14ac:dyDescent="0.25">
      <c r="A453" s="184">
        <v>438</v>
      </c>
      <c r="C453" s="184">
        <f t="shared" si="42"/>
        <v>90</v>
      </c>
      <c r="D453" s="184">
        <f t="shared" si="43"/>
        <v>45</v>
      </c>
      <c r="E453" s="184">
        <f t="shared" ca="1" si="48"/>
        <v>75</v>
      </c>
      <c r="F453" s="184">
        <f t="shared" si="44"/>
        <v>3000</v>
      </c>
      <c r="G453" s="184">
        <f t="shared" ca="1" si="45"/>
        <v>6750</v>
      </c>
      <c r="H453" s="184">
        <f t="shared" ca="1" si="46"/>
        <v>6375</v>
      </c>
      <c r="I453" s="192">
        <f t="shared" ca="1" si="47"/>
        <v>375</v>
      </c>
    </row>
    <row r="454" spans="1:9" x14ac:dyDescent="0.25">
      <c r="A454" s="184">
        <v>439</v>
      </c>
      <c r="C454" s="184">
        <f t="shared" si="42"/>
        <v>90</v>
      </c>
      <c r="D454" s="184">
        <f t="shared" si="43"/>
        <v>45</v>
      </c>
      <c r="E454" s="184">
        <f t="shared" ca="1" si="48"/>
        <v>75</v>
      </c>
      <c r="F454" s="184">
        <f t="shared" si="44"/>
        <v>3000</v>
      </c>
      <c r="G454" s="184">
        <f t="shared" ca="1" si="45"/>
        <v>6750</v>
      </c>
      <c r="H454" s="184">
        <f t="shared" ca="1" si="46"/>
        <v>6375</v>
      </c>
      <c r="I454" s="192">
        <f t="shared" ca="1" si="47"/>
        <v>375</v>
      </c>
    </row>
    <row r="455" spans="1:9" x14ac:dyDescent="0.25">
      <c r="A455" s="184">
        <v>440</v>
      </c>
      <c r="C455" s="184">
        <f t="shared" si="42"/>
        <v>90</v>
      </c>
      <c r="D455" s="184">
        <f t="shared" si="43"/>
        <v>45</v>
      </c>
      <c r="E455" s="184">
        <f t="shared" ca="1" si="48"/>
        <v>50</v>
      </c>
      <c r="F455" s="184">
        <f t="shared" si="44"/>
        <v>3000</v>
      </c>
      <c r="G455" s="184">
        <f t="shared" ca="1" si="45"/>
        <v>4500</v>
      </c>
      <c r="H455" s="184">
        <f t="shared" ca="1" si="46"/>
        <v>5250</v>
      </c>
      <c r="I455" s="192">
        <f t="shared" ca="1" si="47"/>
        <v>-750</v>
      </c>
    </row>
    <row r="456" spans="1:9" x14ac:dyDescent="0.25">
      <c r="A456" s="184">
        <v>441</v>
      </c>
      <c r="C456" s="184">
        <f t="shared" si="42"/>
        <v>90</v>
      </c>
      <c r="D456" s="184">
        <f t="shared" si="43"/>
        <v>45</v>
      </c>
      <c r="E456" s="184">
        <f t="shared" ca="1" si="48"/>
        <v>50</v>
      </c>
      <c r="F456" s="184">
        <f t="shared" si="44"/>
        <v>3000</v>
      </c>
      <c r="G456" s="184">
        <f t="shared" ca="1" si="45"/>
        <v>4500</v>
      </c>
      <c r="H456" s="184">
        <f t="shared" ca="1" si="46"/>
        <v>5250</v>
      </c>
      <c r="I456" s="192">
        <f t="shared" ca="1" si="47"/>
        <v>-750</v>
      </c>
    </row>
    <row r="457" spans="1:9" x14ac:dyDescent="0.25">
      <c r="A457" s="184">
        <v>442</v>
      </c>
      <c r="C457" s="184">
        <f t="shared" si="42"/>
        <v>90</v>
      </c>
      <c r="D457" s="184">
        <f t="shared" si="43"/>
        <v>45</v>
      </c>
      <c r="E457" s="184">
        <f t="shared" ca="1" si="48"/>
        <v>100</v>
      </c>
      <c r="F457" s="184">
        <f t="shared" si="44"/>
        <v>3000</v>
      </c>
      <c r="G457" s="184">
        <f t="shared" ca="1" si="45"/>
        <v>9000</v>
      </c>
      <c r="H457" s="184">
        <f t="shared" ca="1" si="46"/>
        <v>7500</v>
      </c>
      <c r="I457" s="192">
        <f t="shared" ca="1" si="47"/>
        <v>1500</v>
      </c>
    </row>
    <row r="458" spans="1:9" x14ac:dyDescent="0.25">
      <c r="A458" s="184">
        <v>443</v>
      </c>
      <c r="C458" s="184">
        <f t="shared" si="42"/>
        <v>90</v>
      </c>
      <c r="D458" s="184">
        <f t="shared" si="43"/>
        <v>45</v>
      </c>
      <c r="E458" s="184">
        <f t="shared" ca="1" si="48"/>
        <v>50</v>
      </c>
      <c r="F458" s="184">
        <f t="shared" si="44"/>
        <v>3000</v>
      </c>
      <c r="G458" s="184">
        <f t="shared" ca="1" si="45"/>
        <v>4500</v>
      </c>
      <c r="H458" s="184">
        <f t="shared" ca="1" si="46"/>
        <v>5250</v>
      </c>
      <c r="I458" s="192">
        <f t="shared" ca="1" si="47"/>
        <v>-750</v>
      </c>
    </row>
    <row r="459" spans="1:9" x14ac:dyDescent="0.25">
      <c r="A459" s="184">
        <v>444</v>
      </c>
      <c r="C459" s="184">
        <f t="shared" si="42"/>
        <v>90</v>
      </c>
      <c r="D459" s="184">
        <f t="shared" si="43"/>
        <v>45</v>
      </c>
      <c r="E459" s="184">
        <f t="shared" ca="1" si="48"/>
        <v>50</v>
      </c>
      <c r="F459" s="184">
        <f t="shared" si="44"/>
        <v>3000</v>
      </c>
      <c r="G459" s="184">
        <f t="shared" ca="1" si="45"/>
        <v>4500</v>
      </c>
      <c r="H459" s="184">
        <f t="shared" ca="1" si="46"/>
        <v>5250</v>
      </c>
      <c r="I459" s="192">
        <f t="shared" ca="1" si="47"/>
        <v>-750</v>
      </c>
    </row>
    <row r="460" spans="1:9" x14ac:dyDescent="0.25">
      <c r="A460" s="184">
        <v>445</v>
      </c>
      <c r="C460" s="184">
        <f t="shared" si="42"/>
        <v>90</v>
      </c>
      <c r="D460" s="184">
        <f t="shared" si="43"/>
        <v>45</v>
      </c>
      <c r="E460" s="184">
        <f t="shared" ca="1" si="48"/>
        <v>50</v>
      </c>
      <c r="F460" s="184">
        <f t="shared" si="44"/>
        <v>3000</v>
      </c>
      <c r="G460" s="184">
        <f t="shared" ca="1" si="45"/>
        <v>4500</v>
      </c>
      <c r="H460" s="184">
        <f t="shared" ca="1" si="46"/>
        <v>5250</v>
      </c>
      <c r="I460" s="192">
        <f t="shared" ca="1" si="47"/>
        <v>-750</v>
      </c>
    </row>
    <row r="461" spans="1:9" x14ac:dyDescent="0.25">
      <c r="A461" s="184">
        <v>446</v>
      </c>
      <c r="C461" s="184">
        <f t="shared" si="42"/>
        <v>90</v>
      </c>
      <c r="D461" s="184">
        <f t="shared" si="43"/>
        <v>45</v>
      </c>
      <c r="E461" s="184">
        <f t="shared" ca="1" si="48"/>
        <v>75</v>
      </c>
      <c r="F461" s="184">
        <f t="shared" si="44"/>
        <v>3000</v>
      </c>
      <c r="G461" s="184">
        <f t="shared" ca="1" si="45"/>
        <v>6750</v>
      </c>
      <c r="H461" s="184">
        <f t="shared" ca="1" si="46"/>
        <v>6375</v>
      </c>
      <c r="I461" s="192">
        <f t="shared" ca="1" si="47"/>
        <v>375</v>
      </c>
    </row>
    <row r="462" spans="1:9" x14ac:dyDescent="0.25">
      <c r="A462" s="184">
        <v>447</v>
      </c>
      <c r="C462" s="184">
        <f t="shared" si="42"/>
        <v>90</v>
      </c>
      <c r="D462" s="184">
        <f t="shared" si="43"/>
        <v>45</v>
      </c>
      <c r="E462" s="184">
        <f t="shared" ca="1" si="48"/>
        <v>75</v>
      </c>
      <c r="F462" s="184">
        <f t="shared" si="44"/>
        <v>3000</v>
      </c>
      <c r="G462" s="184">
        <f t="shared" ca="1" si="45"/>
        <v>6750</v>
      </c>
      <c r="H462" s="184">
        <f t="shared" ca="1" si="46"/>
        <v>6375</v>
      </c>
      <c r="I462" s="192">
        <f t="shared" ca="1" si="47"/>
        <v>375</v>
      </c>
    </row>
    <row r="463" spans="1:9" x14ac:dyDescent="0.25">
      <c r="A463" s="184">
        <v>448</v>
      </c>
      <c r="C463" s="184">
        <f t="shared" si="42"/>
        <v>90</v>
      </c>
      <c r="D463" s="184">
        <f t="shared" si="43"/>
        <v>45</v>
      </c>
      <c r="E463" s="184">
        <f t="shared" ca="1" si="48"/>
        <v>75</v>
      </c>
      <c r="F463" s="184">
        <f t="shared" si="44"/>
        <v>3000</v>
      </c>
      <c r="G463" s="184">
        <f t="shared" ca="1" si="45"/>
        <v>6750</v>
      </c>
      <c r="H463" s="184">
        <f t="shared" ca="1" si="46"/>
        <v>6375</v>
      </c>
      <c r="I463" s="192">
        <f t="shared" ca="1" si="47"/>
        <v>375</v>
      </c>
    </row>
    <row r="464" spans="1:9" x14ac:dyDescent="0.25">
      <c r="A464" s="184">
        <v>449</v>
      </c>
      <c r="C464" s="184">
        <f t="shared" ref="C464:C515" si="49">$B$3</f>
        <v>90</v>
      </c>
      <c r="D464" s="184">
        <f t="shared" ref="D464:D515" si="50">$B$4</f>
        <v>45</v>
      </c>
      <c r="E464" s="184">
        <f t="shared" ca="1" si="48"/>
        <v>75</v>
      </c>
      <c r="F464" s="184">
        <f t="shared" ref="F464:F515" si="51">$B$6</f>
        <v>3000</v>
      </c>
      <c r="G464" s="184">
        <f t="shared" ref="G464:G515" ca="1" si="52">C464*E464</f>
        <v>6750</v>
      </c>
      <c r="H464" s="184">
        <f t="shared" ref="H464:H515" ca="1" si="53">F464+D464*E464</f>
        <v>6375</v>
      </c>
      <c r="I464" s="192">
        <f t="shared" ref="I464:I515" ca="1" si="54">G464-H464</f>
        <v>375</v>
      </c>
    </row>
    <row r="465" spans="1:9" x14ac:dyDescent="0.25">
      <c r="A465" s="184">
        <v>450</v>
      </c>
      <c r="C465" s="184">
        <f t="shared" si="49"/>
        <v>90</v>
      </c>
      <c r="D465" s="184">
        <f t="shared" si="50"/>
        <v>45</v>
      </c>
      <c r="E465" s="184">
        <f t="shared" ref="E465:E515" ca="1" si="55">VLOOKUP(RAND(),$E$3:$G$5,3)</f>
        <v>75</v>
      </c>
      <c r="F465" s="184">
        <f t="shared" si="51"/>
        <v>3000</v>
      </c>
      <c r="G465" s="184">
        <f t="shared" ca="1" si="52"/>
        <v>6750</v>
      </c>
      <c r="H465" s="184">
        <f t="shared" ca="1" si="53"/>
        <v>6375</v>
      </c>
      <c r="I465" s="192">
        <f t="shared" ca="1" si="54"/>
        <v>375</v>
      </c>
    </row>
    <row r="466" spans="1:9" x14ac:dyDescent="0.25">
      <c r="A466" s="184">
        <v>451</v>
      </c>
      <c r="C466" s="184">
        <f t="shared" si="49"/>
        <v>90</v>
      </c>
      <c r="D466" s="184">
        <f t="shared" si="50"/>
        <v>45</v>
      </c>
      <c r="E466" s="184">
        <f t="shared" ca="1" si="55"/>
        <v>75</v>
      </c>
      <c r="F466" s="184">
        <f t="shared" si="51"/>
        <v>3000</v>
      </c>
      <c r="G466" s="184">
        <f t="shared" ca="1" si="52"/>
        <v>6750</v>
      </c>
      <c r="H466" s="184">
        <f t="shared" ca="1" si="53"/>
        <v>6375</v>
      </c>
      <c r="I466" s="192">
        <f t="shared" ca="1" si="54"/>
        <v>375</v>
      </c>
    </row>
    <row r="467" spans="1:9" x14ac:dyDescent="0.25">
      <c r="A467" s="184">
        <v>452</v>
      </c>
      <c r="C467" s="184">
        <f t="shared" si="49"/>
        <v>90</v>
      </c>
      <c r="D467" s="184">
        <f t="shared" si="50"/>
        <v>45</v>
      </c>
      <c r="E467" s="184">
        <f t="shared" ca="1" si="55"/>
        <v>75</v>
      </c>
      <c r="F467" s="184">
        <f t="shared" si="51"/>
        <v>3000</v>
      </c>
      <c r="G467" s="184">
        <f t="shared" ca="1" si="52"/>
        <v>6750</v>
      </c>
      <c r="H467" s="184">
        <f t="shared" ca="1" si="53"/>
        <v>6375</v>
      </c>
      <c r="I467" s="192">
        <f t="shared" ca="1" si="54"/>
        <v>375</v>
      </c>
    </row>
    <row r="468" spans="1:9" x14ac:dyDescent="0.25">
      <c r="A468" s="184">
        <v>453</v>
      </c>
      <c r="C468" s="184">
        <f t="shared" si="49"/>
        <v>90</v>
      </c>
      <c r="D468" s="184">
        <f t="shared" si="50"/>
        <v>45</v>
      </c>
      <c r="E468" s="184">
        <f t="shared" ca="1" si="55"/>
        <v>50</v>
      </c>
      <c r="F468" s="184">
        <f t="shared" si="51"/>
        <v>3000</v>
      </c>
      <c r="G468" s="184">
        <f t="shared" ca="1" si="52"/>
        <v>4500</v>
      </c>
      <c r="H468" s="184">
        <f t="shared" ca="1" si="53"/>
        <v>5250</v>
      </c>
      <c r="I468" s="192">
        <f t="shared" ca="1" si="54"/>
        <v>-750</v>
      </c>
    </row>
    <row r="469" spans="1:9" x14ac:dyDescent="0.25">
      <c r="A469" s="184">
        <v>454</v>
      </c>
      <c r="C469" s="184">
        <f t="shared" si="49"/>
        <v>90</v>
      </c>
      <c r="D469" s="184">
        <f t="shared" si="50"/>
        <v>45</v>
      </c>
      <c r="E469" s="184">
        <f t="shared" ca="1" si="55"/>
        <v>100</v>
      </c>
      <c r="F469" s="184">
        <f t="shared" si="51"/>
        <v>3000</v>
      </c>
      <c r="G469" s="184">
        <f t="shared" ca="1" si="52"/>
        <v>9000</v>
      </c>
      <c r="H469" s="184">
        <f t="shared" ca="1" si="53"/>
        <v>7500</v>
      </c>
      <c r="I469" s="192">
        <f t="shared" ca="1" si="54"/>
        <v>1500</v>
      </c>
    </row>
    <row r="470" spans="1:9" x14ac:dyDescent="0.25">
      <c r="A470" s="184">
        <v>455</v>
      </c>
      <c r="C470" s="184">
        <f t="shared" si="49"/>
        <v>90</v>
      </c>
      <c r="D470" s="184">
        <f t="shared" si="50"/>
        <v>45</v>
      </c>
      <c r="E470" s="184">
        <f t="shared" ca="1" si="55"/>
        <v>75</v>
      </c>
      <c r="F470" s="184">
        <f t="shared" si="51"/>
        <v>3000</v>
      </c>
      <c r="G470" s="184">
        <f t="shared" ca="1" si="52"/>
        <v>6750</v>
      </c>
      <c r="H470" s="184">
        <f t="shared" ca="1" si="53"/>
        <v>6375</v>
      </c>
      <c r="I470" s="192">
        <f t="shared" ca="1" si="54"/>
        <v>375</v>
      </c>
    </row>
    <row r="471" spans="1:9" x14ac:dyDescent="0.25">
      <c r="A471" s="184">
        <v>456</v>
      </c>
      <c r="C471" s="184">
        <f t="shared" si="49"/>
        <v>90</v>
      </c>
      <c r="D471" s="184">
        <f t="shared" si="50"/>
        <v>45</v>
      </c>
      <c r="E471" s="184">
        <f t="shared" ca="1" si="55"/>
        <v>75</v>
      </c>
      <c r="F471" s="184">
        <f t="shared" si="51"/>
        <v>3000</v>
      </c>
      <c r="G471" s="184">
        <f t="shared" ca="1" si="52"/>
        <v>6750</v>
      </c>
      <c r="H471" s="184">
        <f t="shared" ca="1" si="53"/>
        <v>6375</v>
      </c>
      <c r="I471" s="192">
        <f t="shared" ca="1" si="54"/>
        <v>375</v>
      </c>
    </row>
    <row r="472" spans="1:9" x14ac:dyDescent="0.25">
      <c r="A472" s="184">
        <v>457</v>
      </c>
      <c r="C472" s="184">
        <f t="shared" si="49"/>
        <v>90</v>
      </c>
      <c r="D472" s="184">
        <f t="shared" si="50"/>
        <v>45</v>
      </c>
      <c r="E472" s="184">
        <f t="shared" ca="1" si="55"/>
        <v>75</v>
      </c>
      <c r="F472" s="184">
        <f t="shared" si="51"/>
        <v>3000</v>
      </c>
      <c r="G472" s="184">
        <f t="shared" ca="1" si="52"/>
        <v>6750</v>
      </c>
      <c r="H472" s="184">
        <f t="shared" ca="1" si="53"/>
        <v>6375</v>
      </c>
      <c r="I472" s="192">
        <f t="shared" ca="1" si="54"/>
        <v>375</v>
      </c>
    </row>
    <row r="473" spans="1:9" x14ac:dyDescent="0.25">
      <c r="A473" s="184">
        <v>458</v>
      </c>
      <c r="C473" s="184">
        <f t="shared" si="49"/>
        <v>90</v>
      </c>
      <c r="D473" s="184">
        <f t="shared" si="50"/>
        <v>45</v>
      </c>
      <c r="E473" s="184">
        <f t="shared" ca="1" si="55"/>
        <v>50</v>
      </c>
      <c r="F473" s="184">
        <f t="shared" si="51"/>
        <v>3000</v>
      </c>
      <c r="G473" s="184">
        <f t="shared" ca="1" si="52"/>
        <v>4500</v>
      </c>
      <c r="H473" s="184">
        <f t="shared" ca="1" si="53"/>
        <v>5250</v>
      </c>
      <c r="I473" s="192">
        <f t="shared" ca="1" si="54"/>
        <v>-750</v>
      </c>
    </row>
    <row r="474" spans="1:9" x14ac:dyDescent="0.25">
      <c r="A474" s="184">
        <v>459</v>
      </c>
      <c r="C474" s="184">
        <f t="shared" si="49"/>
        <v>90</v>
      </c>
      <c r="D474" s="184">
        <f t="shared" si="50"/>
        <v>45</v>
      </c>
      <c r="E474" s="184">
        <f t="shared" ca="1" si="55"/>
        <v>100</v>
      </c>
      <c r="F474" s="184">
        <f t="shared" si="51"/>
        <v>3000</v>
      </c>
      <c r="G474" s="184">
        <f t="shared" ca="1" si="52"/>
        <v>9000</v>
      </c>
      <c r="H474" s="184">
        <f t="shared" ca="1" si="53"/>
        <v>7500</v>
      </c>
      <c r="I474" s="192">
        <f t="shared" ca="1" si="54"/>
        <v>1500</v>
      </c>
    </row>
    <row r="475" spans="1:9" x14ac:dyDescent="0.25">
      <c r="A475" s="184">
        <v>460</v>
      </c>
      <c r="C475" s="184">
        <f t="shared" si="49"/>
        <v>90</v>
      </c>
      <c r="D475" s="184">
        <f t="shared" si="50"/>
        <v>45</v>
      </c>
      <c r="E475" s="184">
        <f t="shared" ca="1" si="55"/>
        <v>50</v>
      </c>
      <c r="F475" s="184">
        <f t="shared" si="51"/>
        <v>3000</v>
      </c>
      <c r="G475" s="184">
        <f t="shared" ca="1" si="52"/>
        <v>4500</v>
      </c>
      <c r="H475" s="184">
        <f t="shared" ca="1" si="53"/>
        <v>5250</v>
      </c>
      <c r="I475" s="192">
        <f t="shared" ca="1" si="54"/>
        <v>-750</v>
      </c>
    </row>
    <row r="476" spans="1:9" x14ac:dyDescent="0.25">
      <c r="A476" s="184">
        <v>461</v>
      </c>
      <c r="C476" s="184">
        <f t="shared" si="49"/>
        <v>90</v>
      </c>
      <c r="D476" s="184">
        <f t="shared" si="50"/>
        <v>45</v>
      </c>
      <c r="E476" s="184">
        <f t="shared" ca="1" si="55"/>
        <v>75</v>
      </c>
      <c r="F476" s="184">
        <f t="shared" si="51"/>
        <v>3000</v>
      </c>
      <c r="G476" s="184">
        <f t="shared" ca="1" si="52"/>
        <v>6750</v>
      </c>
      <c r="H476" s="184">
        <f t="shared" ca="1" si="53"/>
        <v>6375</v>
      </c>
      <c r="I476" s="192">
        <f t="shared" ca="1" si="54"/>
        <v>375</v>
      </c>
    </row>
    <row r="477" spans="1:9" x14ac:dyDescent="0.25">
      <c r="A477" s="184">
        <v>462</v>
      </c>
      <c r="C477" s="184">
        <f t="shared" si="49"/>
        <v>90</v>
      </c>
      <c r="D477" s="184">
        <f t="shared" si="50"/>
        <v>45</v>
      </c>
      <c r="E477" s="184">
        <f t="shared" ca="1" si="55"/>
        <v>100</v>
      </c>
      <c r="F477" s="184">
        <f t="shared" si="51"/>
        <v>3000</v>
      </c>
      <c r="G477" s="184">
        <f t="shared" ca="1" si="52"/>
        <v>9000</v>
      </c>
      <c r="H477" s="184">
        <f t="shared" ca="1" si="53"/>
        <v>7500</v>
      </c>
      <c r="I477" s="192">
        <f t="shared" ca="1" si="54"/>
        <v>1500</v>
      </c>
    </row>
    <row r="478" spans="1:9" x14ac:dyDescent="0.25">
      <c r="A478" s="184">
        <v>463</v>
      </c>
      <c r="C478" s="184">
        <f t="shared" si="49"/>
        <v>90</v>
      </c>
      <c r="D478" s="184">
        <f t="shared" si="50"/>
        <v>45</v>
      </c>
      <c r="E478" s="184">
        <f t="shared" ca="1" si="55"/>
        <v>50</v>
      </c>
      <c r="F478" s="184">
        <f t="shared" si="51"/>
        <v>3000</v>
      </c>
      <c r="G478" s="184">
        <f t="shared" ca="1" si="52"/>
        <v>4500</v>
      </c>
      <c r="H478" s="184">
        <f t="shared" ca="1" si="53"/>
        <v>5250</v>
      </c>
      <c r="I478" s="192">
        <f t="shared" ca="1" si="54"/>
        <v>-750</v>
      </c>
    </row>
    <row r="479" spans="1:9" x14ac:dyDescent="0.25">
      <c r="A479" s="184">
        <v>464</v>
      </c>
      <c r="C479" s="184">
        <f t="shared" si="49"/>
        <v>90</v>
      </c>
      <c r="D479" s="184">
        <f t="shared" si="50"/>
        <v>45</v>
      </c>
      <c r="E479" s="184">
        <f t="shared" ca="1" si="55"/>
        <v>75</v>
      </c>
      <c r="F479" s="184">
        <f t="shared" si="51"/>
        <v>3000</v>
      </c>
      <c r="G479" s="184">
        <f t="shared" ca="1" si="52"/>
        <v>6750</v>
      </c>
      <c r="H479" s="184">
        <f t="shared" ca="1" si="53"/>
        <v>6375</v>
      </c>
      <c r="I479" s="192">
        <f t="shared" ca="1" si="54"/>
        <v>375</v>
      </c>
    </row>
    <row r="480" spans="1:9" x14ac:dyDescent="0.25">
      <c r="A480" s="184">
        <v>465</v>
      </c>
      <c r="C480" s="184">
        <f t="shared" si="49"/>
        <v>90</v>
      </c>
      <c r="D480" s="184">
        <f t="shared" si="50"/>
        <v>45</v>
      </c>
      <c r="E480" s="184">
        <f t="shared" ca="1" si="55"/>
        <v>50</v>
      </c>
      <c r="F480" s="184">
        <f t="shared" si="51"/>
        <v>3000</v>
      </c>
      <c r="G480" s="184">
        <f t="shared" ca="1" si="52"/>
        <v>4500</v>
      </c>
      <c r="H480" s="184">
        <f t="shared" ca="1" si="53"/>
        <v>5250</v>
      </c>
      <c r="I480" s="192">
        <f t="shared" ca="1" si="54"/>
        <v>-750</v>
      </c>
    </row>
    <row r="481" spans="1:9" x14ac:dyDescent="0.25">
      <c r="A481" s="184">
        <v>466</v>
      </c>
      <c r="C481" s="184">
        <f t="shared" si="49"/>
        <v>90</v>
      </c>
      <c r="D481" s="184">
        <f t="shared" si="50"/>
        <v>45</v>
      </c>
      <c r="E481" s="184">
        <f t="shared" ca="1" si="55"/>
        <v>75</v>
      </c>
      <c r="F481" s="184">
        <f t="shared" si="51"/>
        <v>3000</v>
      </c>
      <c r="G481" s="184">
        <f t="shared" ca="1" si="52"/>
        <v>6750</v>
      </c>
      <c r="H481" s="184">
        <f t="shared" ca="1" si="53"/>
        <v>6375</v>
      </c>
      <c r="I481" s="192">
        <f t="shared" ca="1" si="54"/>
        <v>375</v>
      </c>
    </row>
    <row r="482" spans="1:9" x14ac:dyDescent="0.25">
      <c r="A482" s="184">
        <v>467</v>
      </c>
      <c r="C482" s="184">
        <f t="shared" si="49"/>
        <v>90</v>
      </c>
      <c r="D482" s="184">
        <f t="shared" si="50"/>
        <v>45</v>
      </c>
      <c r="E482" s="184">
        <f t="shared" ca="1" si="55"/>
        <v>100</v>
      </c>
      <c r="F482" s="184">
        <f t="shared" si="51"/>
        <v>3000</v>
      </c>
      <c r="G482" s="184">
        <f t="shared" ca="1" si="52"/>
        <v>9000</v>
      </c>
      <c r="H482" s="184">
        <f t="shared" ca="1" si="53"/>
        <v>7500</v>
      </c>
      <c r="I482" s="192">
        <f t="shared" ca="1" si="54"/>
        <v>1500</v>
      </c>
    </row>
    <row r="483" spans="1:9" x14ac:dyDescent="0.25">
      <c r="A483" s="184">
        <v>468</v>
      </c>
      <c r="C483" s="184">
        <f t="shared" si="49"/>
        <v>90</v>
      </c>
      <c r="D483" s="184">
        <f t="shared" si="50"/>
        <v>45</v>
      </c>
      <c r="E483" s="184">
        <f t="shared" ca="1" si="55"/>
        <v>75</v>
      </c>
      <c r="F483" s="184">
        <f t="shared" si="51"/>
        <v>3000</v>
      </c>
      <c r="G483" s="184">
        <f t="shared" ca="1" si="52"/>
        <v>6750</v>
      </c>
      <c r="H483" s="184">
        <f t="shared" ca="1" si="53"/>
        <v>6375</v>
      </c>
      <c r="I483" s="192">
        <f t="shared" ca="1" si="54"/>
        <v>375</v>
      </c>
    </row>
    <row r="484" spans="1:9" x14ac:dyDescent="0.25">
      <c r="A484" s="184">
        <v>469</v>
      </c>
      <c r="C484" s="184">
        <f t="shared" si="49"/>
        <v>90</v>
      </c>
      <c r="D484" s="184">
        <f t="shared" si="50"/>
        <v>45</v>
      </c>
      <c r="E484" s="184">
        <f t="shared" ca="1" si="55"/>
        <v>75</v>
      </c>
      <c r="F484" s="184">
        <f t="shared" si="51"/>
        <v>3000</v>
      </c>
      <c r="G484" s="184">
        <f t="shared" ca="1" si="52"/>
        <v>6750</v>
      </c>
      <c r="H484" s="184">
        <f t="shared" ca="1" si="53"/>
        <v>6375</v>
      </c>
      <c r="I484" s="192">
        <f t="shared" ca="1" si="54"/>
        <v>375</v>
      </c>
    </row>
    <row r="485" spans="1:9" x14ac:dyDescent="0.25">
      <c r="A485" s="184">
        <v>470</v>
      </c>
      <c r="C485" s="184">
        <f t="shared" si="49"/>
        <v>90</v>
      </c>
      <c r="D485" s="184">
        <f t="shared" si="50"/>
        <v>45</v>
      </c>
      <c r="E485" s="184">
        <f t="shared" ca="1" si="55"/>
        <v>75</v>
      </c>
      <c r="F485" s="184">
        <f t="shared" si="51"/>
        <v>3000</v>
      </c>
      <c r="G485" s="184">
        <f t="shared" ca="1" si="52"/>
        <v>6750</v>
      </c>
      <c r="H485" s="184">
        <f t="shared" ca="1" si="53"/>
        <v>6375</v>
      </c>
      <c r="I485" s="192">
        <f t="shared" ca="1" si="54"/>
        <v>375</v>
      </c>
    </row>
    <row r="486" spans="1:9" x14ac:dyDescent="0.25">
      <c r="A486" s="184">
        <v>471</v>
      </c>
      <c r="C486" s="184">
        <f t="shared" si="49"/>
        <v>90</v>
      </c>
      <c r="D486" s="184">
        <f t="shared" si="50"/>
        <v>45</v>
      </c>
      <c r="E486" s="184">
        <f t="shared" ca="1" si="55"/>
        <v>50</v>
      </c>
      <c r="F486" s="184">
        <f t="shared" si="51"/>
        <v>3000</v>
      </c>
      <c r="G486" s="184">
        <f t="shared" ca="1" si="52"/>
        <v>4500</v>
      </c>
      <c r="H486" s="184">
        <f t="shared" ca="1" si="53"/>
        <v>5250</v>
      </c>
      <c r="I486" s="192">
        <f t="shared" ca="1" si="54"/>
        <v>-750</v>
      </c>
    </row>
    <row r="487" spans="1:9" x14ac:dyDescent="0.25">
      <c r="A487" s="184">
        <v>472</v>
      </c>
      <c r="C487" s="184">
        <f t="shared" si="49"/>
        <v>90</v>
      </c>
      <c r="D487" s="184">
        <f t="shared" si="50"/>
        <v>45</v>
      </c>
      <c r="E487" s="184">
        <f t="shared" ca="1" si="55"/>
        <v>100</v>
      </c>
      <c r="F487" s="184">
        <f t="shared" si="51"/>
        <v>3000</v>
      </c>
      <c r="G487" s="184">
        <f t="shared" ca="1" si="52"/>
        <v>9000</v>
      </c>
      <c r="H487" s="184">
        <f t="shared" ca="1" si="53"/>
        <v>7500</v>
      </c>
      <c r="I487" s="192">
        <f t="shared" ca="1" si="54"/>
        <v>1500</v>
      </c>
    </row>
    <row r="488" spans="1:9" x14ac:dyDescent="0.25">
      <c r="A488" s="184">
        <v>473</v>
      </c>
      <c r="C488" s="184">
        <f t="shared" si="49"/>
        <v>90</v>
      </c>
      <c r="D488" s="184">
        <f t="shared" si="50"/>
        <v>45</v>
      </c>
      <c r="E488" s="184">
        <f t="shared" ca="1" si="55"/>
        <v>75</v>
      </c>
      <c r="F488" s="184">
        <f t="shared" si="51"/>
        <v>3000</v>
      </c>
      <c r="G488" s="184">
        <f t="shared" ca="1" si="52"/>
        <v>6750</v>
      </c>
      <c r="H488" s="184">
        <f t="shared" ca="1" si="53"/>
        <v>6375</v>
      </c>
      <c r="I488" s="192">
        <f t="shared" ca="1" si="54"/>
        <v>375</v>
      </c>
    </row>
    <row r="489" spans="1:9" x14ac:dyDescent="0.25">
      <c r="A489" s="184">
        <v>474</v>
      </c>
      <c r="C489" s="184">
        <f t="shared" si="49"/>
        <v>90</v>
      </c>
      <c r="D489" s="184">
        <f t="shared" si="50"/>
        <v>45</v>
      </c>
      <c r="E489" s="184">
        <f t="shared" ca="1" si="55"/>
        <v>100</v>
      </c>
      <c r="F489" s="184">
        <f t="shared" si="51"/>
        <v>3000</v>
      </c>
      <c r="G489" s="184">
        <f t="shared" ca="1" si="52"/>
        <v>9000</v>
      </c>
      <c r="H489" s="184">
        <f t="shared" ca="1" si="53"/>
        <v>7500</v>
      </c>
      <c r="I489" s="192">
        <f t="shared" ca="1" si="54"/>
        <v>1500</v>
      </c>
    </row>
    <row r="490" spans="1:9" x14ac:dyDescent="0.25">
      <c r="A490" s="184">
        <v>475</v>
      </c>
      <c r="C490" s="184">
        <f t="shared" si="49"/>
        <v>90</v>
      </c>
      <c r="D490" s="184">
        <f t="shared" si="50"/>
        <v>45</v>
      </c>
      <c r="E490" s="184">
        <f t="shared" ca="1" si="55"/>
        <v>75</v>
      </c>
      <c r="F490" s="184">
        <f t="shared" si="51"/>
        <v>3000</v>
      </c>
      <c r="G490" s="184">
        <f t="shared" ca="1" si="52"/>
        <v>6750</v>
      </c>
      <c r="H490" s="184">
        <f t="shared" ca="1" si="53"/>
        <v>6375</v>
      </c>
      <c r="I490" s="192">
        <f t="shared" ca="1" si="54"/>
        <v>375</v>
      </c>
    </row>
    <row r="491" spans="1:9" x14ac:dyDescent="0.25">
      <c r="A491" s="184">
        <v>476</v>
      </c>
      <c r="C491" s="184">
        <f t="shared" si="49"/>
        <v>90</v>
      </c>
      <c r="D491" s="184">
        <f t="shared" si="50"/>
        <v>45</v>
      </c>
      <c r="E491" s="184">
        <f t="shared" ca="1" si="55"/>
        <v>75</v>
      </c>
      <c r="F491" s="184">
        <f t="shared" si="51"/>
        <v>3000</v>
      </c>
      <c r="G491" s="184">
        <f t="shared" ca="1" si="52"/>
        <v>6750</v>
      </c>
      <c r="H491" s="184">
        <f t="shared" ca="1" si="53"/>
        <v>6375</v>
      </c>
      <c r="I491" s="192">
        <f t="shared" ca="1" si="54"/>
        <v>375</v>
      </c>
    </row>
    <row r="492" spans="1:9" x14ac:dyDescent="0.25">
      <c r="A492" s="184">
        <v>477</v>
      </c>
      <c r="C492" s="184">
        <f t="shared" si="49"/>
        <v>90</v>
      </c>
      <c r="D492" s="184">
        <f t="shared" si="50"/>
        <v>45</v>
      </c>
      <c r="E492" s="184">
        <f t="shared" ca="1" si="55"/>
        <v>75</v>
      </c>
      <c r="F492" s="184">
        <f t="shared" si="51"/>
        <v>3000</v>
      </c>
      <c r="G492" s="184">
        <f t="shared" ca="1" si="52"/>
        <v>6750</v>
      </c>
      <c r="H492" s="184">
        <f t="shared" ca="1" si="53"/>
        <v>6375</v>
      </c>
      <c r="I492" s="192">
        <f t="shared" ca="1" si="54"/>
        <v>375</v>
      </c>
    </row>
    <row r="493" spans="1:9" x14ac:dyDescent="0.25">
      <c r="A493" s="184">
        <v>478</v>
      </c>
      <c r="C493" s="184">
        <f t="shared" si="49"/>
        <v>90</v>
      </c>
      <c r="D493" s="184">
        <f t="shared" si="50"/>
        <v>45</v>
      </c>
      <c r="E493" s="184">
        <f t="shared" ca="1" si="55"/>
        <v>100</v>
      </c>
      <c r="F493" s="184">
        <f t="shared" si="51"/>
        <v>3000</v>
      </c>
      <c r="G493" s="184">
        <f t="shared" ca="1" si="52"/>
        <v>9000</v>
      </c>
      <c r="H493" s="184">
        <f t="shared" ca="1" si="53"/>
        <v>7500</v>
      </c>
      <c r="I493" s="192">
        <f t="shared" ca="1" si="54"/>
        <v>1500</v>
      </c>
    </row>
    <row r="494" spans="1:9" x14ac:dyDescent="0.25">
      <c r="A494" s="184">
        <v>479</v>
      </c>
      <c r="C494" s="184">
        <f t="shared" si="49"/>
        <v>90</v>
      </c>
      <c r="D494" s="184">
        <f t="shared" si="50"/>
        <v>45</v>
      </c>
      <c r="E494" s="184">
        <f t="shared" ca="1" si="55"/>
        <v>75</v>
      </c>
      <c r="F494" s="184">
        <f t="shared" si="51"/>
        <v>3000</v>
      </c>
      <c r="G494" s="184">
        <f t="shared" ca="1" si="52"/>
        <v>6750</v>
      </c>
      <c r="H494" s="184">
        <f t="shared" ca="1" si="53"/>
        <v>6375</v>
      </c>
      <c r="I494" s="192">
        <f t="shared" ca="1" si="54"/>
        <v>375</v>
      </c>
    </row>
    <row r="495" spans="1:9" x14ac:dyDescent="0.25">
      <c r="A495" s="184">
        <v>480</v>
      </c>
      <c r="C495" s="184">
        <f t="shared" si="49"/>
        <v>90</v>
      </c>
      <c r="D495" s="184">
        <f t="shared" si="50"/>
        <v>45</v>
      </c>
      <c r="E495" s="184">
        <f t="shared" ca="1" si="55"/>
        <v>75</v>
      </c>
      <c r="F495" s="184">
        <f t="shared" si="51"/>
        <v>3000</v>
      </c>
      <c r="G495" s="184">
        <f t="shared" ca="1" si="52"/>
        <v>6750</v>
      </c>
      <c r="H495" s="184">
        <f t="shared" ca="1" si="53"/>
        <v>6375</v>
      </c>
      <c r="I495" s="192">
        <f t="shared" ca="1" si="54"/>
        <v>375</v>
      </c>
    </row>
    <row r="496" spans="1:9" x14ac:dyDescent="0.25">
      <c r="A496" s="184">
        <v>481</v>
      </c>
      <c r="C496" s="184">
        <f t="shared" si="49"/>
        <v>90</v>
      </c>
      <c r="D496" s="184">
        <f t="shared" si="50"/>
        <v>45</v>
      </c>
      <c r="E496" s="184">
        <f t="shared" ca="1" si="55"/>
        <v>50</v>
      </c>
      <c r="F496" s="184">
        <f t="shared" si="51"/>
        <v>3000</v>
      </c>
      <c r="G496" s="184">
        <f t="shared" ca="1" si="52"/>
        <v>4500</v>
      </c>
      <c r="H496" s="184">
        <f t="shared" ca="1" si="53"/>
        <v>5250</v>
      </c>
      <c r="I496" s="192">
        <f t="shared" ca="1" si="54"/>
        <v>-750</v>
      </c>
    </row>
    <row r="497" spans="1:9" x14ac:dyDescent="0.25">
      <c r="A497" s="184">
        <v>482</v>
      </c>
      <c r="C497" s="184">
        <f t="shared" si="49"/>
        <v>90</v>
      </c>
      <c r="D497" s="184">
        <f t="shared" si="50"/>
        <v>45</v>
      </c>
      <c r="E497" s="184">
        <f t="shared" ca="1" si="55"/>
        <v>75</v>
      </c>
      <c r="F497" s="184">
        <f t="shared" si="51"/>
        <v>3000</v>
      </c>
      <c r="G497" s="184">
        <f t="shared" ca="1" si="52"/>
        <v>6750</v>
      </c>
      <c r="H497" s="184">
        <f t="shared" ca="1" si="53"/>
        <v>6375</v>
      </c>
      <c r="I497" s="192">
        <f t="shared" ca="1" si="54"/>
        <v>375</v>
      </c>
    </row>
    <row r="498" spans="1:9" x14ac:dyDescent="0.25">
      <c r="A498" s="184">
        <v>483</v>
      </c>
      <c r="C498" s="184">
        <f t="shared" si="49"/>
        <v>90</v>
      </c>
      <c r="D498" s="184">
        <f t="shared" si="50"/>
        <v>45</v>
      </c>
      <c r="E498" s="184">
        <f t="shared" ca="1" si="55"/>
        <v>50</v>
      </c>
      <c r="F498" s="184">
        <f t="shared" si="51"/>
        <v>3000</v>
      </c>
      <c r="G498" s="184">
        <f t="shared" ca="1" si="52"/>
        <v>4500</v>
      </c>
      <c r="H498" s="184">
        <f t="shared" ca="1" si="53"/>
        <v>5250</v>
      </c>
      <c r="I498" s="192">
        <f t="shared" ca="1" si="54"/>
        <v>-750</v>
      </c>
    </row>
    <row r="499" spans="1:9" x14ac:dyDescent="0.25">
      <c r="A499" s="184">
        <v>484</v>
      </c>
      <c r="C499" s="184">
        <f t="shared" si="49"/>
        <v>90</v>
      </c>
      <c r="D499" s="184">
        <f t="shared" si="50"/>
        <v>45</v>
      </c>
      <c r="E499" s="184">
        <f t="shared" ca="1" si="55"/>
        <v>75</v>
      </c>
      <c r="F499" s="184">
        <f t="shared" si="51"/>
        <v>3000</v>
      </c>
      <c r="G499" s="184">
        <f t="shared" ca="1" si="52"/>
        <v>6750</v>
      </c>
      <c r="H499" s="184">
        <f t="shared" ca="1" si="53"/>
        <v>6375</v>
      </c>
      <c r="I499" s="192">
        <f t="shared" ca="1" si="54"/>
        <v>375</v>
      </c>
    </row>
    <row r="500" spans="1:9" x14ac:dyDescent="0.25">
      <c r="A500" s="184">
        <v>485</v>
      </c>
      <c r="C500" s="184">
        <f t="shared" si="49"/>
        <v>90</v>
      </c>
      <c r="D500" s="184">
        <f t="shared" si="50"/>
        <v>45</v>
      </c>
      <c r="E500" s="184">
        <f t="shared" ca="1" si="55"/>
        <v>50</v>
      </c>
      <c r="F500" s="184">
        <f t="shared" si="51"/>
        <v>3000</v>
      </c>
      <c r="G500" s="184">
        <f t="shared" ca="1" si="52"/>
        <v>4500</v>
      </c>
      <c r="H500" s="184">
        <f t="shared" ca="1" si="53"/>
        <v>5250</v>
      </c>
      <c r="I500" s="192">
        <f t="shared" ca="1" si="54"/>
        <v>-750</v>
      </c>
    </row>
    <row r="501" spans="1:9" x14ac:dyDescent="0.25">
      <c r="A501" s="184">
        <v>486</v>
      </c>
      <c r="C501" s="184">
        <f t="shared" si="49"/>
        <v>90</v>
      </c>
      <c r="D501" s="184">
        <f t="shared" si="50"/>
        <v>45</v>
      </c>
      <c r="E501" s="184">
        <f t="shared" ca="1" si="55"/>
        <v>100</v>
      </c>
      <c r="F501" s="184">
        <f t="shared" si="51"/>
        <v>3000</v>
      </c>
      <c r="G501" s="184">
        <f t="shared" ca="1" si="52"/>
        <v>9000</v>
      </c>
      <c r="H501" s="184">
        <f t="shared" ca="1" si="53"/>
        <v>7500</v>
      </c>
      <c r="I501" s="192">
        <f t="shared" ca="1" si="54"/>
        <v>1500</v>
      </c>
    </row>
    <row r="502" spans="1:9" x14ac:dyDescent="0.25">
      <c r="A502" s="184">
        <v>487</v>
      </c>
      <c r="C502" s="184">
        <f t="shared" si="49"/>
        <v>90</v>
      </c>
      <c r="D502" s="184">
        <f t="shared" si="50"/>
        <v>45</v>
      </c>
      <c r="E502" s="184">
        <f t="shared" ca="1" si="55"/>
        <v>50</v>
      </c>
      <c r="F502" s="184">
        <f t="shared" si="51"/>
        <v>3000</v>
      </c>
      <c r="G502" s="184">
        <f t="shared" ca="1" si="52"/>
        <v>4500</v>
      </c>
      <c r="H502" s="184">
        <f t="shared" ca="1" si="53"/>
        <v>5250</v>
      </c>
      <c r="I502" s="192">
        <f t="shared" ca="1" si="54"/>
        <v>-750</v>
      </c>
    </row>
    <row r="503" spans="1:9" x14ac:dyDescent="0.25">
      <c r="A503" s="184">
        <v>488</v>
      </c>
      <c r="C503" s="184">
        <f t="shared" si="49"/>
        <v>90</v>
      </c>
      <c r="D503" s="184">
        <f t="shared" si="50"/>
        <v>45</v>
      </c>
      <c r="E503" s="184">
        <f t="shared" ca="1" si="55"/>
        <v>100</v>
      </c>
      <c r="F503" s="184">
        <f t="shared" si="51"/>
        <v>3000</v>
      </c>
      <c r="G503" s="184">
        <f t="shared" ca="1" si="52"/>
        <v>9000</v>
      </c>
      <c r="H503" s="184">
        <f t="shared" ca="1" si="53"/>
        <v>7500</v>
      </c>
      <c r="I503" s="192">
        <f t="shared" ca="1" si="54"/>
        <v>1500</v>
      </c>
    </row>
    <row r="504" spans="1:9" x14ac:dyDescent="0.25">
      <c r="A504" s="184">
        <v>489</v>
      </c>
      <c r="C504" s="184">
        <f t="shared" si="49"/>
        <v>90</v>
      </c>
      <c r="D504" s="184">
        <f t="shared" si="50"/>
        <v>45</v>
      </c>
      <c r="E504" s="184">
        <f t="shared" ca="1" si="55"/>
        <v>75</v>
      </c>
      <c r="F504" s="184">
        <f t="shared" si="51"/>
        <v>3000</v>
      </c>
      <c r="G504" s="184">
        <f t="shared" ca="1" si="52"/>
        <v>6750</v>
      </c>
      <c r="H504" s="184">
        <f t="shared" ca="1" si="53"/>
        <v>6375</v>
      </c>
      <c r="I504" s="192">
        <f t="shared" ca="1" si="54"/>
        <v>375</v>
      </c>
    </row>
    <row r="505" spans="1:9" x14ac:dyDescent="0.25">
      <c r="A505" s="184">
        <v>490</v>
      </c>
      <c r="C505" s="184">
        <f t="shared" si="49"/>
        <v>90</v>
      </c>
      <c r="D505" s="184">
        <f t="shared" si="50"/>
        <v>45</v>
      </c>
      <c r="E505" s="184">
        <f t="shared" ca="1" si="55"/>
        <v>100</v>
      </c>
      <c r="F505" s="184">
        <f t="shared" si="51"/>
        <v>3000</v>
      </c>
      <c r="G505" s="184">
        <f t="shared" ca="1" si="52"/>
        <v>9000</v>
      </c>
      <c r="H505" s="184">
        <f t="shared" ca="1" si="53"/>
        <v>7500</v>
      </c>
      <c r="I505" s="192">
        <f t="shared" ca="1" si="54"/>
        <v>1500</v>
      </c>
    </row>
    <row r="506" spans="1:9" x14ac:dyDescent="0.25">
      <c r="A506" s="184">
        <v>491</v>
      </c>
      <c r="C506" s="184">
        <f t="shared" si="49"/>
        <v>90</v>
      </c>
      <c r="D506" s="184">
        <f t="shared" si="50"/>
        <v>45</v>
      </c>
      <c r="E506" s="184">
        <f t="shared" ca="1" si="55"/>
        <v>75</v>
      </c>
      <c r="F506" s="184">
        <f t="shared" si="51"/>
        <v>3000</v>
      </c>
      <c r="G506" s="184">
        <f t="shared" ca="1" si="52"/>
        <v>6750</v>
      </c>
      <c r="H506" s="184">
        <f t="shared" ca="1" si="53"/>
        <v>6375</v>
      </c>
      <c r="I506" s="192">
        <f t="shared" ca="1" si="54"/>
        <v>375</v>
      </c>
    </row>
    <row r="507" spans="1:9" x14ac:dyDescent="0.25">
      <c r="A507" s="184">
        <v>492</v>
      </c>
      <c r="C507" s="184">
        <f t="shared" si="49"/>
        <v>90</v>
      </c>
      <c r="D507" s="184">
        <f t="shared" si="50"/>
        <v>45</v>
      </c>
      <c r="E507" s="184">
        <f t="shared" ca="1" si="55"/>
        <v>50</v>
      </c>
      <c r="F507" s="184">
        <f t="shared" si="51"/>
        <v>3000</v>
      </c>
      <c r="G507" s="184">
        <f t="shared" ca="1" si="52"/>
        <v>4500</v>
      </c>
      <c r="H507" s="184">
        <f t="shared" ca="1" si="53"/>
        <v>5250</v>
      </c>
      <c r="I507" s="192">
        <f t="shared" ca="1" si="54"/>
        <v>-750</v>
      </c>
    </row>
    <row r="508" spans="1:9" x14ac:dyDescent="0.25">
      <c r="A508" s="184">
        <v>493</v>
      </c>
      <c r="C508" s="184">
        <f t="shared" si="49"/>
        <v>90</v>
      </c>
      <c r="D508" s="184">
        <f t="shared" si="50"/>
        <v>45</v>
      </c>
      <c r="E508" s="184">
        <f t="shared" ca="1" si="55"/>
        <v>75</v>
      </c>
      <c r="F508" s="184">
        <f t="shared" si="51"/>
        <v>3000</v>
      </c>
      <c r="G508" s="184">
        <f t="shared" ca="1" si="52"/>
        <v>6750</v>
      </c>
      <c r="H508" s="184">
        <f t="shared" ca="1" si="53"/>
        <v>6375</v>
      </c>
      <c r="I508" s="192">
        <f t="shared" ca="1" si="54"/>
        <v>375</v>
      </c>
    </row>
    <row r="509" spans="1:9" x14ac:dyDescent="0.25">
      <c r="A509" s="184">
        <v>494</v>
      </c>
      <c r="C509" s="184">
        <f t="shared" si="49"/>
        <v>90</v>
      </c>
      <c r="D509" s="184">
        <f t="shared" si="50"/>
        <v>45</v>
      </c>
      <c r="E509" s="184">
        <f t="shared" ca="1" si="55"/>
        <v>50</v>
      </c>
      <c r="F509" s="184">
        <f t="shared" si="51"/>
        <v>3000</v>
      </c>
      <c r="G509" s="184">
        <f t="shared" ca="1" si="52"/>
        <v>4500</v>
      </c>
      <c r="H509" s="184">
        <f t="shared" ca="1" si="53"/>
        <v>5250</v>
      </c>
      <c r="I509" s="192">
        <f t="shared" ca="1" si="54"/>
        <v>-750</v>
      </c>
    </row>
    <row r="510" spans="1:9" x14ac:dyDescent="0.25">
      <c r="A510" s="184">
        <v>495</v>
      </c>
      <c r="C510" s="184">
        <f t="shared" si="49"/>
        <v>90</v>
      </c>
      <c r="D510" s="184">
        <f t="shared" si="50"/>
        <v>45</v>
      </c>
      <c r="E510" s="184">
        <f t="shared" ca="1" si="55"/>
        <v>50</v>
      </c>
      <c r="F510" s="184">
        <f t="shared" si="51"/>
        <v>3000</v>
      </c>
      <c r="G510" s="184">
        <f t="shared" ca="1" si="52"/>
        <v>4500</v>
      </c>
      <c r="H510" s="184">
        <f t="shared" ca="1" si="53"/>
        <v>5250</v>
      </c>
      <c r="I510" s="192">
        <f t="shared" ca="1" si="54"/>
        <v>-750</v>
      </c>
    </row>
    <row r="511" spans="1:9" x14ac:dyDescent="0.25">
      <c r="A511" s="184">
        <v>496</v>
      </c>
      <c r="C511" s="184">
        <f t="shared" si="49"/>
        <v>90</v>
      </c>
      <c r="D511" s="184">
        <f t="shared" si="50"/>
        <v>45</v>
      </c>
      <c r="E511" s="184">
        <f t="shared" ca="1" si="55"/>
        <v>100</v>
      </c>
      <c r="F511" s="184">
        <f t="shared" si="51"/>
        <v>3000</v>
      </c>
      <c r="G511" s="184">
        <f t="shared" ca="1" si="52"/>
        <v>9000</v>
      </c>
      <c r="H511" s="184">
        <f t="shared" ca="1" si="53"/>
        <v>7500</v>
      </c>
      <c r="I511" s="192">
        <f t="shared" ca="1" si="54"/>
        <v>1500</v>
      </c>
    </row>
    <row r="512" spans="1:9" x14ac:dyDescent="0.25">
      <c r="A512" s="184">
        <v>497</v>
      </c>
      <c r="C512" s="184">
        <f t="shared" si="49"/>
        <v>90</v>
      </c>
      <c r="D512" s="184">
        <f t="shared" si="50"/>
        <v>45</v>
      </c>
      <c r="E512" s="184">
        <f t="shared" ca="1" si="55"/>
        <v>100</v>
      </c>
      <c r="F512" s="184">
        <f t="shared" si="51"/>
        <v>3000</v>
      </c>
      <c r="G512" s="184">
        <f t="shared" ca="1" si="52"/>
        <v>9000</v>
      </c>
      <c r="H512" s="184">
        <f t="shared" ca="1" si="53"/>
        <v>7500</v>
      </c>
      <c r="I512" s="192">
        <f t="shared" ca="1" si="54"/>
        <v>1500</v>
      </c>
    </row>
    <row r="513" spans="1:9" x14ac:dyDescent="0.25">
      <c r="A513" s="184">
        <v>498</v>
      </c>
      <c r="C513" s="184">
        <f t="shared" si="49"/>
        <v>90</v>
      </c>
      <c r="D513" s="184">
        <f t="shared" si="50"/>
        <v>45</v>
      </c>
      <c r="E513" s="184">
        <f t="shared" ca="1" si="55"/>
        <v>75</v>
      </c>
      <c r="F513" s="184">
        <f t="shared" si="51"/>
        <v>3000</v>
      </c>
      <c r="G513" s="184">
        <f t="shared" ca="1" si="52"/>
        <v>6750</v>
      </c>
      <c r="H513" s="184">
        <f t="shared" ca="1" si="53"/>
        <v>6375</v>
      </c>
      <c r="I513" s="192">
        <f t="shared" ca="1" si="54"/>
        <v>375</v>
      </c>
    </row>
    <row r="514" spans="1:9" x14ac:dyDescent="0.25">
      <c r="A514" s="184">
        <v>499</v>
      </c>
      <c r="C514" s="184">
        <f t="shared" si="49"/>
        <v>90</v>
      </c>
      <c r="D514" s="184">
        <f t="shared" si="50"/>
        <v>45</v>
      </c>
      <c r="E514" s="184">
        <f t="shared" ca="1" si="55"/>
        <v>75</v>
      </c>
      <c r="F514" s="184">
        <f t="shared" si="51"/>
        <v>3000</v>
      </c>
      <c r="G514" s="184">
        <f t="shared" ca="1" si="52"/>
        <v>6750</v>
      </c>
      <c r="H514" s="184">
        <f t="shared" ca="1" si="53"/>
        <v>6375</v>
      </c>
      <c r="I514" s="192">
        <f t="shared" ca="1" si="54"/>
        <v>375</v>
      </c>
    </row>
    <row r="515" spans="1:9" x14ac:dyDescent="0.25">
      <c r="A515" s="184">
        <v>500</v>
      </c>
      <c r="C515" s="184">
        <f t="shared" si="49"/>
        <v>90</v>
      </c>
      <c r="D515" s="184">
        <f t="shared" si="50"/>
        <v>45</v>
      </c>
      <c r="E515" s="184">
        <f t="shared" ca="1" si="55"/>
        <v>75</v>
      </c>
      <c r="F515" s="184">
        <f t="shared" si="51"/>
        <v>3000</v>
      </c>
      <c r="G515" s="184">
        <f t="shared" ca="1" si="52"/>
        <v>6750</v>
      </c>
      <c r="H515" s="184">
        <f t="shared" ca="1" si="53"/>
        <v>6375</v>
      </c>
      <c r="I515" s="192">
        <f t="shared" ca="1" si="54"/>
        <v>375</v>
      </c>
    </row>
    <row r="516" spans="1:9" x14ac:dyDescent="0.25">
      <c r="E516" s="65" t="s">
        <v>359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6"/>
  <sheetViews>
    <sheetView workbookViewId="0">
      <selection activeCell="D14" sqref="D14"/>
    </sheetView>
  </sheetViews>
  <sheetFormatPr defaultRowHeight="15" x14ac:dyDescent="0.25"/>
  <cols>
    <col min="1" max="1" width="12.140625" style="184" customWidth="1"/>
    <col min="2" max="2" width="9.140625" style="184" customWidth="1"/>
    <col min="3" max="3" width="12.42578125" style="184" customWidth="1"/>
    <col min="4" max="4" width="11" style="184" customWidth="1"/>
    <col min="5" max="5" width="13.5703125" style="184" customWidth="1"/>
    <col min="6" max="6" width="13.42578125" style="184" customWidth="1"/>
    <col min="7" max="7" width="9.85546875" style="184" customWidth="1"/>
    <col min="8" max="8" width="9.140625" style="184" customWidth="1"/>
    <col min="9" max="9" width="10.5703125" style="192" customWidth="1"/>
    <col min="10" max="10" width="2.7109375" customWidth="1"/>
    <col min="11" max="11" width="18" customWidth="1"/>
    <col min="12" max="12" width="9" style="184" customWidth="1"/>
    <col min="13" max="13" width="12" style="184" bestFit="1" customWidth="1"/>
    <col min="14" max="15" width="7.28515625" style="184" bestFit="1" customWidth="1"/>
    <col min="16" max="16" width="7.28515625" bestFit="1" customWidth="1"/>
    <col min="17" max="17" width="1.42578125" customWidth="1"/>
    <col min="18" max="18" width="9.140625" style="184"/>
    <col min="19" max="19" width="22" customWidth="1"/>
  </cols>
  <sheetData>
    <row r="1" spans="1:19" x14ac:dyDescent="0.25">
      <c r="A1" s="198" t="s">
        <v>374</v>
      </c>
      <c r="C1" t="s">
        <v>315</v>
      </c>
      <c r="K1" t="s">
        <v>277</v>
      </c>
      <c r="L1" s="184">
        <f>COUNT(I12:I14)</f>
        <v>3</v>
      </c>
      <c r="M1" s="184">
        <f ca="1">COUNT(I16:I25)</f>
        <v>10</v>
      </c>
      <c r="N1" s="184">
        <f ca="1">COUNT(I16:I115)</f>
        <v>100</v>
      </c>
      <c r="O1" s="184">
        <f ca="1">COUNT(I16:I613)</f>
        <v>500</v>
      </c>
      <c r="P1" s="184">
        <f ca="1">COUNT(I116:I515)</f>
        <v>400</v>
      </c>
      <c r="R1" s="184">
        <f ca="1">COUNT(I116:I515)</f>
        <v>400</v>
      </c>
    </row>
    <row r="2" spans="1:19" x14ac:dyDescent="0.25">
      <c r="A2" s="198"/>
      <c r="C2" s="184" t="s">
        <v>278</v>
      </c>
      <c r="D2" s="184" t="s">
        <v>279</v>
      </c>
      <c r="E2" s="184" t="s">
        <v>306</v>
      </c>
      <c r="F2" s="184" t="s">
        <v>307</v>
      </c>
      <c r="G2" t="s">
        <v>308</v>
      </c>
      <c r="K2" t="s">
        <v>280</v>
      </c>
      <c r="L2" s="192">
        <f>AVERAGE(I12:I14)</f>
        <v>375</v>
      </c>
      <c r="M2" s="192">
        <f ca="1">AVERAGE(I16:I25)</f>
        <v>246.08753678001403</v>
      </c>
      <c r="N2" s="192">
        <f ca="1">AVERAGE(I16:I115)</f>
        <v>515.13588751960879</v>
      </c>
      <c r="O2" s="192">
        <f ca="1">AVERAGE(I16:I613)</f>
        <v>463.3343967535618</v>
      </c>
      <c r="P2" s="192">
        <f ca="1">AVERAGE(I116:I515)</f>
        <v>450.38402406205046</v>
      </c>
      <c r="R2" s="192">
        <f>L21</f>
        <v>373.61967856960456</v>
      </c>
      <c r="S2" s="54" t="s">
        <v>360</v>
      </c>
    </row>
    <row r="3" spans="1:19" x14ac:dyDescent="0.25">
      <c r="A3" s="198" t="s">
        <v>320</v>
      </c>
      <c r="B3" s="184">
        <v>90</v>
      </c>
      <c r="C3" s="184" t="s">
        <v>281</v>
      </c>
      <c r="D3" s="63">
        <v>0.25</v>
      </c>
      <c r="E3" s="184">
        <v>0</v>
      </c>
      <c r="F3" s="63">
        <f>D3</f>
        <v>0.25</v>
      </c>
      <c r="G3" s="184">
        <v>100</v>
      </c>
      <c r="K3" t="s">
        <v>8</v>
      </c>
      <c r="L3" s="184">
        <f>STDEV(I12:I14)</f>
        <v>1125</v>
      </c>
      <c r="M3" s="184">
        <f ca="1">STDEV(I16:I25)</f>
        <v>800.95168154826229</v>
      </c>
      <c r="N3" s="63">
        <f ca="1">STDEV(I16:I115)</f>
        <v>935.93684751165108</v>
      </c>
      <c r="O3" s="63">
        <f ca="1">STDEV(I16:I613)</f>
        <v>938.58638884185154</v>
      </c>
      <c r="P3" s="63">
        <f ca="1">STDEV(I116:I515)</f>
        <v>939.97018492963127</v>
      </c>
      <c r="R3" s="192"/>
    </row>
    <row r="4" spans="1:19" x14ac:dyDescent="0.25">
      <c r="A4" s="198" t="s">
        <v>319</v>
      </c>
      <c r="B4" s="184">
        <f>25+20</f>
        <v>45</v>
      </c>
      <c r="C4" s="184" t="s">
        <v>282</v>
      </c>
      <c r="D4" s="63">
        <v>0.5</v>
      </c>
      <c r="E4" s="63">
        <f>F3</f>
        <v>0.25</v>
      </c>
      <c r="F4" s="63">
        <f>F3+D4</f>
        <v>0.75</v>
      </c>
      <c r="G4" s="184">
        <v>75</v>
      </c>
      <c r="K4" t="s">
        <v>5</v>
      </c>
      <c r="L4" s="63">
        <f>L3/SQRT(L1)</f>
        <v>649.519052838329</v>
      </c>
      <c r="M4" s="63">
        <f ca="1">M3/SQRT(M1)</f>
        <v>253.28316094343677</v>
      </c>
      <c r="N4" s="63">
        <f ca="1">N3/SQRT(N1)</f>
        <v>93.593684751165114</v>
      </c>
      <c r="O4" s="63">
        <f ca="1">O3/SQRT(O1)</f>
        <v>41.974859364128598</v>
      </c>
      <c r="P4" s="63">
        <f ca="1">P3/SQRT(P1)</f>
        <v>46.998509246481561</v>
      </c>
      <c r="R4" s="192">
        <f>L24</f>
        <v>45.742153422491405</v>
      </c>
      <c r="S4" s="54" t="s">
        <v>361</v>
      </c>
    </row>
    <row r="5" spans="1:19" x14ac:dyDescent="0.25">
      <c r="A5" s="198"/>
      <c r="C5" s="184" t="s">
        <v>283</v>
      </c>
      <c r="D5" s="63">
        <v>0.25</v>
      </c>
      <c r="E5" s="63">
        <f>F4</f>
        <v>0.75</v>
      </c>
      <c r="F5" s="63">
        <f>F4+D5</f>
        <v>1</v>
      </c>
      <c r="G5" s="184">
        <v>50</v>
      </c>
      <c r="K5" t="s">
        <v>284</v>
      </c>
      <c r="L5" s="2">
        <f>TINV(0.05,L1-1)</f>
        <v>4.3026527297494637</v>
      </c>
      <c r="M5" s="2">
        <f ca="1">TINV(0.05,M1-1)</f>
        <v>2.2621571627982053</v>
      </c>
      <c r="N5" s="63">
        <f ca="1">TINV(0.05,N1-1)</f>
        <v>1.9842169515864165</v>
      </c>
      <c r="O5" s="63">
        <f ca="1">TINV(0.05,O1-1)</f>
        <v>1.964729390987682</v>
      </c>
      <c r="P5" s="63">
        <f ca="1">TINV(0.05,P1-1)</f>
        <v>1.9659272959208922</v>
      </c>
      <c r="R5" s="63">
        <f ca="1">TINV(0.05,R1-1)</f>
        <v>1.9659272959208922</v>
      </c>
      <c r="S5" s="54" t="s">
        <v>362</v>
      </c>
    </row>
    <row r="6" spans="1:19" x14ac:dyDescent="0.25">
      <c r="A6" s="198" t="s">
        <v>318</v>
      </c>
      <c r="B6" s="184">
        <v>3000</v>
      </c>
      <c r="G6" s="184" t="s">
        <v>375</v>
      </c>
      <c r="H6" s="184" t="s">
        <v>376</v>
      </c>
      <c r="K6" t="s">
        <v>285</v>
      </c>
      <c r="L6" s="63">
        <f>L5*L4</f>
        <v>2794.6549257191223</v>
      </c>
      <c r="M6" s="63">
        <f ca="1">M5*M4</f>
        <v>572.96631674436617</v>
      </c>
      <c r="N6" s="63">
        <f ca="1">N5*N4</f>
        <v>185.71017584469692</v>
      </c>
      <c r="O6" s="63">
        <f ca="1">O5*O4</f>
        <v>82.469239875277978</v>
      </c>
      <c r="P6" s="63">
        <f ca="1">P5*P4</f>
        <v>92.395652195248545</v>
      </c>
      <c r="R6" s="63">
        <f ca="1">R5*R4</f>
        <v>89.925747987477109</v>
      </c>
      <c r="S6" s="54" t="s">
        <v>363</v>
      </c>
    </row>
    <row r="7" spans="1:19" x14ac:dyDescent="0.25">
      <c r="A7" s="198"/>
      <c r="D7" s="198" t="s">
        <v>381</v>
      </c>
      <c r="F7" s="198" t="s">
        <v>320</v>
      </c>
      <c r="G7" s="184">
        <v>90</v>
      </c>
      <c r="H7" s="184">
        <f>5</f>
        <v>5</v>
      </c>
      <c r="K7" t="s">
        <v>286</v>
      </c>
      <c r="L7" s="192">
        <f>L2-L6</f>
        <v>-2419.6549257191223</v>
      </c>
      <c r="M7" s="192">
        <f ca="1">M2-M6</f>
        <v>-326.87877996435213</v>
      </c>
      <c r="N7" s="192">
        <f ca="1">N2-N6</f>
        <v>329.42571167491189</v>
      </c>
      <c r="O7" s="192">
        <f ca="1">O2-O6</f>
        <v>380.86515687828381</v>
      </c>
      <c r="P7" s="192">
        <f ca="1">P2-P6</f>
        <v>357.98837186680191</v>
      </c>
      <c r="R7" s="192">
        <f ca="1">R2-R6</f>
        <v>283.69393058212745</v>
      </c>
      <c r="S7" s="54" t="s">
        <v>364</v>
      </c>
    </row>
    <row r="8" spans="1:19" x14ac:dyDescent="0.25">
      <c r="A8" s="198" t="s">
        <v>321</v>
      </c>
      <c r="B8" s="184">
        <v>100</v>
      </c>
      <c r="D8" s="198" t="s">
        <v>382</v>
      </c>
      <c r="F8" s="198" t="s">
        <v>319</v>
      </c>
      <c r="G8" s="184">
        <v>40</v>
      </c>
      <c r="H8" s="184">
        <v>50</v>
      </c>
      <c r="K8" t="s">
        <v>287</v>
      </c>
      <c r="L8" s="192">
        <f>L2+L6</f>
        <v>3169.6549257191223</v>
      </c>
      <c r="M8" s="192">
        <f ca="1">M2+M6</f>
        <v>819.0538535243802</v>
      </c>
      <c r="N8" s="192">
        <f ca="1">N2+N6</f>
        <v>700.84606336430568</v>
      </c>
      <c r="O8" s="192">
        <f ca="1">O2+O6</f>
        <v>545.80363662883974</v>
      </c>
      <c r="P8" s="192">
        <f ca="1">P2+P6</f>
        <v>542.779676257299</v>
      </c>
      <c r="R8" s="192">
        <f ca="1">R2+R6</f>
        <v>463.54542655708167</v>
      </c>
      <c r="S8" s="54" t="s">
        <v>365</v>
      </c>
    </row>
    <row r="9" spans="1:19" x14ac:dyDescent="0.25">
      <c r="A9" s="198"/>
      <c r="G9" s="184" t="s">
        <v>378</v>
      </c>
      <c r="H9" s="184" t="s">
        <v>379</v>
      </c>
    </row>
    <row r="10" spans="1:19" x14ac:dyDescent="0.25">
      <c r="D10" s="65" t="s">
        <v>380</v>
      </c>
      <c r="K10" t="s">
        <v>288</v>
      </c>
      <c r="R10" s="63">
        <f>M21</f>
        <v>140.44999999999999</v>
      </c>
      <c r="S10" s="54" t="s">
        <v>373</v>
      </c>
    </row>
    <row r="11" spans="1:19" x14ac:dyDescent="0.25">
      <c r="A11" s="184" t="s">
        <v>250</v>
      </c>
      <c r="C11" s="184" t="s">
        <v>320</v>
      </c>
      <c r="D11" s="184" t="s">
        <v>319</v>
      </c>
      <c r="E11" t="s">
        <v>308</v>
      </c>
      <c r="F11" s="184" t="s">
        <v>318</v>
      </c>
      <c r="G11" s="184" t="s">
        <v>289</v>
      </c>
      <c r="H11" s="184" t="s">
        <v>290</v>
      </c>
      <c r="I11" s="192" t="s">
        <v>291</v>
      </c>
      <c r="K11" s="198" t="s">
        <v>292</v>
      </c>
      <c r="L11" s="62"/>
      <c r="R11" s="62">
        <f ca="1">R10/R1</f>
        <v>0.35112499999999996</v>
      </c>
      <c r="S11" s="54" t="s">
        <v>367</v>
      </c>
    </row>
    <row r="12" spans="1:19" x14ac:dyDescent="0.25">
      <c r="B12" s="184">
        <v>0.65891183279744259</v>
      </c>
      <c r="C12" s="184">
        <f>$B$3</f>
        <v>90</v>
      </c>
      <c r="D12" s="184">
        <f>$B$4</f>
        <v>45</v>
      </c>
      <c r="E12" s="184">
        <v>75</v>
      </c>
      <c r="F12" s="184">
        <f>$B$6</f>
        <v>3000</v>
      </c>
      <c r="G12" s="184">
        <f>C12*E12</f>
        <v>6750</v>
      </c>
      <c r="H12" s="184">
        <f>F12+D12*E12</f>
        <v>6375</v>
      </c>
      <c r="I12" s="192">
        <f>G12-H12</f>
        <v>375</v>
      </c>
      <c r="K12" t="s">
        <v>293</v>
      </c>
      <c r="L12" s="62"/>
      <c r="R12" s="62">
        <f ca="1">SQRT(R11*(1-R11)/R1)</f>
        <v>2.3866096998409692E-2</v>
      </c>
      <c r="S12" s="54" t="s">
        <v>368</v>
      </c>
    </row>
    <row r="13" spans="1:19" x14ac:dyDescent="0.25">
      <c r="B13" s="184">
        <v>0.86555048597559026</v>
      </c>
      <c r="C13" s="184">
        <f>$B$3</f>
        <v>90</v>
      </c>
      <c r="D13" s="184">
        <f>$B$4</f>
        <v>45</v>
      </c>
      <c r="E13" s="184">
        <v>50</v>
      </c>
      <c r="F13" s="184">
        <f>$B$6</f>
        <v>3000</v>
      </c>
      <c r="G13" s="184">
        <f>C13*E13</f>
        <v>4500</v>
      </c>
      <c r="H13" s="184">
        <f>F13+D13*E13</f>
        <v>5250</v>
      </c>
      <c r="I13" s="192">
        <f>G13-H13</f>
        <v>-750</v>
      </c>
      <c r="K13" t="s">
        <v>294</v>
      </c>
      <c r="L13" s="2"/>
      <c r="R13" s="2">
        <f>NORMSINV(0.975)</f>
        <v>1.9599639845400536</v>
      </c>
      <c r="S13" s="54" t="s">
        <v>340</v>
      </c>
    </row>
    <row r="14" spans="1:19" x14ac:dyDescent="0.25">
      <c r="B14" s="184">
        <v>0.13648439455960681</v>
      </c>
      <c r="C14" s="184">
        <f>$B$3</f>
        <v>90</v>
      </c>
      <c r="D14" s="184">
        <f>$B$4</f>
        <v>45</v>
      </c>
      <c r="E14" s="184">
        <v>100</v>
      </c>
      <c r="F14" s="184">
        <f>$B$6</f>
        <v>3000</v>
      </c>
      <c r="G14" s="184">
        <f>C14*E14</f>
        <v>9000</v>
      </c>
      <c r="H14" s="184">
        <f>F14+D14*E14</f>
        <v>7500</v>
      </c>
      <c r="I14" s="192">
        <f>G14-H14</f>
        <v>1500</v>
      </c>
      <c r="K14" t="s">
        <v>295</v>
      </c>
      <c r="L14" s="62"/>
      <c r="R14" s="62">
        <f ca="1">R13*R12</f>
        <v>4.6776690568422472E-2</v>
      </c>
      <c r="S14" s="54" t="s">
        <v>369</v>
      </c>
    </row>
    <row r="15" spans="1:19" x14ac:dyDescent="0.25">
      <c r="C15" s="103" t="s">
        <v>377</v>
      </c>
      <c r="E15" s="65" t="s">
        <v>359</v>
      </c>
      <c r="K15" t="s">
        <v>296</v>
      </c>
      <c r="R15" s="184">
        <f ca="1">R11-R14</f>
        <v>0.30434830943157748</v>
      </c>
      <c r="S15" s="54" t="s">
        <v>370</v>
      </c>
    </row>
    <row r="16" spans="1:19" x14ac:dyDescent="0.25">
      <c r="A16" s="184">
        <v>1</v>
      </c>
      <c r="C16" s="63">
        <f ca="1">NORMINV(RAND(),$G$7,$H$7)</f>
        <v>78.385919140387728</v>
      </c>
      <c r="D16" s="63">
        <f ca="1">$G$8+RAND()*($H$8-$G$8)</f>
        <v>45.356839658925637</v>
      </c>
      <c r="E16" s="184">
        <f ca="1">VLOOKUP(RAND(),$E$3:$G$5,3)</f>
        <v>75</v>
      </c>
      <c r="F16" s="184">
        <f t="shared" ref="F16:F79" si="0">$B$6</f>
        <v>3000</v>
      </c>
      <c r="G16" s="184">
        <f t="shared" ref="G16:G79" ca="1" si="1">C16*E16</f>
        <v>5878.9439355290797</v>
      </c>
      <c r="H16" s="184">
        <f t="shared" ref="H16:H79" ca="1" si="2">F16+D16*E16</f>
        <v>6401.7629744194228</v>
      </c>
      <c r="I16" s="192">
        <f t="shared" ref="I16:I79" ca="1" si="3">G16-H16</f>
        <v>-522.81903889034311</v>
      </c>
      <c r="K16" t="s">
        <v>298</v>
      </c>
      <c r="L16" s="62"/>
      <c r="R16" s="62">
        <f ca="1">R11+R14</f>
        <v>0.39790169056842245</v>
      </c>
      <c r="S16" s="54" t="s">
        <v>371</v>
      </c>
    </row>
    <row r="17" spans="1:16" x14ac:dyDescent="0.25">
      <c r="A17" s="184">
        <v>2</v>
      </c>
      <c r="C17" s="63">
        <f t="shared" ref="C17:C80" ca="1" si="4">NORMINV(RAND(),$G$7,$H$7)</f>
        <v>84.949321155648832</v>
      </c>
      <c r="D17" s="63">
        <f t="shared" ref="D17:D80" ca="1" si="5">$G$8+RAND()*($H$8-$G$8)</f>
        <v>44.72743136984576</v>
      </c>
      <c r="E17" s="184">
        <f t="shared" ref="E17:E80" ca="1" si="6">VLOOKUP(RAND(),$E$3:$G$5,3)</f>
        <v>75</v>
      </c>
      <c r="F17" s="184">
        <f t="shared" si="0"/>
        <v>3000</v>
      </c>
      <c r="G17" s="184">
        <f t="shared" ca="1" si="1"/>
        <v>6371.1990866736624</v>
      </c>
      <c r="H17" s="184">
        <f t="shared" ca="1" si="2"/>
        <v>6354.5573527384322</v>
      </c>
      <c r="I17" s="192">
        <f t="shared" ca="1" si="3"/>
        <v>16.64173393523015</v>
      </c>
      <c r="N17" s="65" t="s">
        <v>387</v>
      </c>
    </row>
    <row r="18" spans="1:16" x14ac:dyDescent="0.25">
      <c r="A18" s="184">
        <v>3</v>
      </c>
      <c r="C18" s="63">
        <f t="shared" ca="1" si="4"/>
        <v>101.44493450778265</v>
      </c>
      <c r="D18" s="63">
        <f t="shared" ca="1" si="5"/>
        <v>42.144450893014067</v>
      </c>
      <c r="E18" s="184">
        <f t="shared" ca="1" si="6"/>
        <v>75</v>
      </c>
      <c r="F18" s="184">
        <f t="shared" si="0"/>
        <v>3000</v>
      </c>
      <c r="G18" s="184">
        <f t="shared" ca="1" si="1"/>
        <v>7608.3700880836986</v>
      </c>
      <c r="H18" s="184">
        <f t="shared" ca="1" si="2"/>
        <v>6160.8338169760555</v>
      </c>
      <c r="I18" s="192">
        <f t="shared" ca="1" si="3"/>
        <v>1447.5362711076432</v>
      </c>
      <c r="K18" t="s">
        <v>313</v>
      </c>
      <c r="L18" s="3" t="s">
        <v>372</v>
      </c>
      <c r="M18" s="65" t="s">
        <v>366</v>
      </c>
    </row>
    <row r="19" spans="1:16" x14ac:dyDescent="0.25">
      <c r="A19" s="184">
        <v>4</v>
      </c>
      <c r="C19" s="63">
        <f ca="1">NORMINV(RAND(),$G$7,$H$7)</f>
        <v>78.858280913004734</v>
      </c>
      <c r="D19" s="63">
        <f t="shared" ca="1" si="5"/>
        <v>42.807661348356262</v>
      </c>
      <c r="E19" s="184">
        <f t="shared" ca="1" si="6"/>
        <v>75</v>
      </c>
      <c r="F19" s="184">
        <f t="shared" si="0"/>
        <v>3000</v>
      </c>
      <c r="G19" s="184">
        <f t="shared" ca="1" si="1"/>
        <v>5914.3710684753551</v>
      </c>
      <c r="H19" s="184">
        <f t="shared" ca="1" si="2"/>
        <v>6210.5746011267202</v>
      </c>
      <c r="I19" s="192">
        <f t="shared" ca="1" si="3"/>
        <v>-296.20353265136509</v>
      </c>
      <c r="L19" s="184" t="s">
        <v>384</v>
      </c>
      <c r="M19" s="184" t="s">
        <v>314</v>
      </c>
      <c r="N19" s="184" t="s">
        <v>385</v>
      </c>
      <c r="O19" s="184" t="s">
        <v>386</v>
      </c>
    </row>
    <row r="20" spans="1:16" x14ac:dyDescent="0.25">
      <c r="A20" s="184">
        <v>5</v>
      </c>
      <c r="C20" s="63">
        <f ca="1">NORMINV(RAND(),$G$7,$H$7)</f>
        <v>85.427665031652296</v>
      </c>
      <c r="D20" s="63">
        <f t="shared" ca="1" si="5"/>
        <v>40.518680140350341</v>
      </c>
      <c r="E20" s="184">
        <f t="shared" ca="1" si="6"/>
        <v>100</v>
      </c>
      <c r="F20" s="184">
        <f t="shared" si="0"/>
        <v>3000</v>
      </c>
      <c r="G20" s="184">
        <f t="shared" ca="1" si="1"/>
        <v>8542.7665031652305</v>
      </c>
      <c r="H20" s="184">
        <f t="shared" ca="1" si="2"/>
        <v>7051.8680140350343</v>
      </c>
      <c r="I20" s="192">
        <f t="shared" ca="1" si="3"/>
        <v>1490.8984891301961</v>
      </c>
      <c r="J20">
        <v>1</v>
      </c>
      <c r="K20" s="197">
        <v>-100</v>
      </c>
      <c r="L20" s="192">
        <f ca="1">P2</f>
        <v>450.38402406205046</v>
      </c>
      <c r="M20" s="4">
        <f ca="1">COUNTIF(I116:I515,"&lt;0")</f>
        <v>135</v>
      </c>
      <c r="N20" s="63">
        <f ca="1">AVERAGE(C116:C515)</f>
        <v>90.0967612019477</v>
      </c>
      <c r="O20" s="63">
        <f ca="1">AVERAGE(D116:D515)</f>
        <v>44.969403618069791</v>
      </c>
      <c r="P20" s="54" t="s">
        <v>388</v>
      </c>
    </row>
    <row r="21" spans="1:16" x14ac:dyDescent="0.25">
      <c r="A21" s="184">
        <v>6</v>
      </c>
      <c r="C21" s="63">
        <f t="shared" ca="1" si="4"/>
        <v>97.178246313960074</v>
      </c>
      <c r="D21" s="63">
        <f t="shared" ca="1" si="5"/>
        <v>49.257602541221402</v>
      </c>
      <c r="E21" s="184">
        <f t="shared" ca="1" si="6"/>
        <v>50</v>
      </c>
      <c r="F21" s="184">
        <f t="shared" si="0"/>
        <v>3000</v>
      </c>
      <c r="G21" s="184">
        <f t="shared" ca="1" si="1"/>
        <v>4858.912315698004</v>
      </c>
      <c r="H21" s="184">
        <f t="shared" ca="1" si="2"/>
        <v>5462.8801270610702</v>
      </c>
      <c r="I21" s="192">
        <f t="shared" ca="1" si="3"/>
        <v>-603.96781136306618</v>
      </c>
      <c r="J21">
        <v>2</v>
      </c>
      <c r="K21" t="s">
        <v>4</v>
      </c>
      <c r="L21" s="192">
        <v>373.61967856960456</v>
      </c>
      <c r="M21" s="63">
        <v>140.44999999999999</v>
      </c>
    </row>
    <row r="22" spans="1:16" x14ac:dyDescent="0.25">
      <c r="A22" s="184">
        <v>7</v>
      </c>
      <c r="C22" s="63">
        <f t="shared" ca="1" si="4"/>
        <v>88.276696459999272</v>
      </c>
      <c r="D22" s="63">
        <f t="shared" ca="1" si="5"/>
        <v>49.2673001603562</v>
      </c>
      <c r="E22" s="184">
        <f t="shared" ca="1" si="6"/>
        <v>75</v>
      </c>
      <c r="F22" s="184">
        <f t="shared" si="0"/>
        <v>3000</v>
      </c>
      <c r="G22" s="184">
        <f t="shared" ca="1" si="1"/>
        <v>6620.7522344999452</v>
      </c>
      <c r="H22" s="184">
        <f t="shared" ca="1" si="2"/>
        <v>6695.0475120267147</v>
      </c>
      <c r="I22" s="192">
        <f t="shared" ca="1" si="3"/>
        <v>-74.295277526769496</v>
      </c>
      <c r="J22">
        <v>3</v>
      </c>
      <c r="K22" t="s">
        <v>310</v>
      </c>
      <c r="L22" s="192">
        <v>4.5742153422491407</v>
      </c>
      <c r="M22" s="63">
        <v>1.0204288314233385</v>
      </c>
    </row>
    <row r="23" spans="1:16" x14ac:dyDescent="0.25">
      <c r="A23" s="184">
        <v>8</v>
      </c>
      <c r="C23" s="63">
        <f t="shared" ca="1" si="4"/>
        <v>84.010627158565399</v>
      </c>
      <c r="D23" s="63">
        <f t="shared" ca="1" si="5"/>
        <v>47.512364183042763</v>
      </c>
      <c r="E23" s="184">
        <f t="shared" ca="1" si="6"/>
        <v>100</v>
      </c>
      <c r="F23" s="184">
        <f t="shared" si="0"/>
        <v>3000</v>
      </c>
      <c r="G23" s="184">
        <f t="shared" ca="1" si="1"/>
        <v>8401.0627158565403</v>
      </c>
      <c r="H23" s="184">
        <f t="shared" ca="1" si="2"/>
        <v>7751.2364183042764</v>
      </c>
      <c r="I23" s="192">
        <f t="shared" ca="1" si="3"/>
        <v>649.8262975522639</v>
      </c>
      <c r="J23">
        <v>4</v>
      </c>
      <c r="K23" t="s">
        <v>6</v>
      </c>
      <c r="L23" s="192">
        <v>374.00764627722486</v>
      </c>
      <c r="M23" s="63">
        <v>139</v>
      </c>
    </row>
    <row r="24" spans="1:16" x14ac:dyDescent="0.25">
      <c r="A24" s="184">
        <v>9</v>
      </c>
      <c r="C24" s="63">
        <f t="shared" ca="1" si="4"/>
        <v>91.310288266756885</v>
      </c>
      <c r="D24" s="63">
        <f t="shared" ca="1" si="5"/>
        <v>40.776502164125077</v>
      </c>
      <c r="E24" s="184">
        <f t="shared" ca="1" si="6"/>
        <v>50</v>
      </c>
      <c r="F24" s="184">
        <f t="shared" si="0"/>
        <v>3000</v>
      </c>
      <c r="G24" s="184">
        <f t="shared" ca="1" si="1"/>
        <v>4565.5144133378444</v>
      </c>
      <c r="H24" s="184">
        <f t="shared" ca="1" si="2"/>
        <v>5038.8251082062543</v>
      </c>
      <c r="I24" s="192">
        <f t="shared" ca="1" si="3"/>
        <v>-473.31069486840988</v>
      </c>
      <c r="J24">
        <v>5</v>
      </c>
      <c r="K24" t="s">
        <v>311</v>
      </c>
      <c r="L24" s="192">
        <v>45.742153422491405</v>
      </c>
      <c r="M24" s="63">
        <v>10.204288314233386</v>
      </c>
    </row>
    <row r="25" spans="1:16" x14ac:dyDescent="0.25">
      <c r="A25" s="184">
        <v>10</v>
      </c>
      <c r="C25" s="63">
        <f t="shared" ca="1" si="4"/>
        <v>97.386968316400313</v>
      </c>
      <c r="D25" s="63">
        <f t="shared" ca="1" si="5"/>
        <v>46.366049231403508</v>
      </c>
      <c r="E25" s="184">
        <f t="shared" ca="1" si="6"/>
        <v>75</v>
      </c>
      <c r="F25" s="184">
        <f t="shared" si="0"/>
        <v>3000</v>
      </c>
      <c r="G25" s="184">
        <f t="shared" ca="1" si="1"/>
        <v>7304.022623730024</v>
      </c>
      <c r="H25" s="184">
        <f t="shared" ca="1" si="2"/>
        <v>6477.4536923552632</v>
      </c>
      <c r="I25" s="192">
        <f t="shared" ca="1" si="3"/>
        <v>826.56893137476072</v>
      </c>
      <c r="J25">
        <v>6</v>
      </c>
      <c r="K25" t="s">
        <v>312</v>
      </c>
      <c r="L25" s="192">
        <v>2092.3445997267422</v>
      </c>
      <c r="M25" s="63">
        <v>104.12750000000004</v>
      </c>
    </row>
    <row r="26" spans="1:16" x14ac:dyDescent="0.25">
      <c r="A26" s="184">
        <v>11</v>
      </c>
      <c r="C26" s="63">
        <f t="shared" ca="1" si="4"/>
        <v>99.807965428236528</v>
      </c>
      <c r="D26" s="63">
        <f t="shared" ca="1" si="5"/>
        <v>48.06723708458113</v>
      </c>
      <c r="E26" s="184">
        <f t="shared" ca="1" si="6"/>
        <v>75</v>
      </c>
      <c r="F26" s="184">
        <f t="shared" si="0"/>
        <v>3000</v>
      </c>
      <c r="G26" s="184">
        <f t="shared" ca="1" si="1"/>
        <v>7485.5974071177397</v>
      </c>
      <c r="H26" s="184">
        <f t="shared" ca="1" si="2"/>
        <v>6605.0427813435854</v>
      </c>
      <c r="I26" s="192">
        <f t="shared" ca="1" si="3"/>
        <v>880.55462577415437</v>
      </c>
      <c r="J26">
        <v>7</v>
      </c>
    </row>
    <row r="27" spans="1:16" x14ac:dyDescent="0.25">
      <c r="A27" s="184">
        <v>12</v>
      </c>
      <c r="C27" s="63">
        <f t="shared" ca="1" si="4"/>
        <v>86.694608234140105</v>
      </c>
      <c r="D27" s="63">
        <f t="shared" ca="1" si="5"/>
        <v>41.676422914704702</v>
      </c>
      <c r="E27" s="184">
        <f t="shared" ca="1" si="6"/>
        <v>50</v>
      </c>
      <c r="F27" s="184">
        <f t="shared" si="0"/>
        <v>3000</v>
      </c>
      <c r="G27" s="184">
        <f t="shared" ca="1" si="1"/>
        <v>4334.7304117070053</v>
      </c>
      <c r="H27" s="184">
        <f t="shared" ca="1" si="2"/>
        <v>5083.8211457352354</v>
      </c>
      <c r="I27" s="192">
        <f t="shared" ca="1" si="3"/>
        <v>-749.09073402823014</v>
      </c>
    </row>
    <row r="28" spans="1:16" x14ac:dyDescent="0.25">
      <c r="A28" s="184">
        <v>13</v>
      </c>
      <c r="C28" s="63">
        <f t="shared" ca="1" si="4"/>
        <v>89.18696980486034</v>
      </c>
      <c r="D28" s="63">
        <f t="shared" ca="1" si="5"/>
        <v>46.816332916042541</v>
      </c>
      <c r="E28" s="184">
        <f t="shared" ca="1" si="6"/>
        <v>50</v>
      </c>
      <c r="F28" s="184">
        <f t="shared" si="0"/>
        <v>3000</v>
      </c>
      <c r="G28" s="184">
        <f t="shared" ca="1" si="1"/>
        <v>4459.3484902430173</v>
      </c>
      <c r="H28" s="184">
        <f t="shared" ca="1" si="2"/>
        <v>5340.8166458021269</v>
      </c>
      <c r="I28" s="192">
        <f t="shared" ca="1" si="3"/>
        <v>-881.46815555910962</v>
      </c>
    </row>
    <row r="29" spans="1:16" x14ac:dyDescent="0.25">
      <c r="A29" s="184">
        <v>14</v>
      </c>
      <c r="C29" s="63">
        <f t="shared" ca="1" si="4"/>
        <v>80.866675139886112</v>
      </c>
      <c r="D29" s="63">
        <f t="shared" ca="1" si="5"/>
        <v>40.90081183215716</v>
      </c>
      <c r="E29" s="184">
        <f t="shared" ca="1" si="6"/>
        <v>100</v>
      </c>
      <c r="F29" s="184">
        <f t="shared" si="0"/>
        <v>3000</v>
      </c>
      <c r="G29" s="184">
        <f t="shared" ca="1" si="1"/>
        <v>8086.6675139886111</v>
      </c>
      <c r="H29" s="184">
        <f t="shared" ca="1" si="2"/>
        <v>7090.081183215716</v>
      </c>
      <c r="I29" s="192">
        <f t="shared" ca="1" si="3"/>
        <v>996.58633077289505</v>
      </c>
    </row>
    <row r="30" spans="1:16" x14ac:dyDescent="0.25">
      <c r="A30" s="184">
        <v>15</v>
      </c>
      <c r="C30" s="63">
        <f t="shared" ca="1" si="4"/>
        <v>86.450329212945292</v>
      </c>
      <c r="D30" s="63">
        <f t="shared" ca="1" si="5"/>
        <v>40.493458163795886</v>
      </c>
      <c r="E30" s="184">
        <f t="shared" ca="1" si="6"/>
        <v>75</v>
      </c>
      <c r="F30" s="184">
        <f t="shared" si="0"/>
        <v>3000</v>
      </c>
      <c r="G30" s="184">
        <f t="shared" ca="1" si="1"/>
        <v>6483.7746909708967</v>
      </c>
      <c r="H30" s="184">
        <f t="shared" ca="1" si="2"/>
        <v>6037.0093622846916</v>
      </c>
      <c r="I30" s="192">
        <f t="shared" ca="1" si="3"/>
        <v>446.76532868620507</v>
      </c>
    </row>
    <row r="31" spans="1:16" x14ac:dyDescent="0.25">
      <c r="A31" s="184">
        <v>16</v>
      </c>
      <c r="C31" s="63">
        <f t="shared" ca="1" si="4"/>
        <v>91.705315507729026</v>
      </c>
      <c r="D31" s="63">
        <f t="shared" ca="1" si="5"/>
        <v>42.485569768386142</v>
      </c>
      <c r="E31" s="184">
        <f t="shared" ca="1" si="6"/>
        <v>75</v>
      </c>
      <c r="F31" s="184">
        <f t="shared" si="0"/>
        <v>3000</v>
      </c>
      <c r="G31" s="184">
        <f t="shared" ca="1" si="1"/>
        <v>6877.8986630796771</v>
      </c>
      <c r="H31" s="184">
        <f t="shared" ca="1" si="2"/>
        <v>6186.4177326289609</v>
      </c>
      <c r="I31" s="192">
        <f t="shared" ca="1" si="3"/>
        <v>691.48093045071619</v>
      </c>
    </row>
    <row r="32" spans="1:16" x14ac:dyDescent="0.25">
      <c r="A32" s="184">
        <v>17</v>
      </c>
      <c r="C32" s="63">
        <f t="shared" ca="1" si="4"/>
        <v>92.629895200750695</v>
      </c>
      <c r="D32" s="63">
        <f t="shared" ca="1" si="5"/>
        <v>48.304041662860371</v>
      </c>
      <c r="E32" s="184">
        <f t="shared" ca="1" si="6"/>
        <v>75</v>
      </c>
      <c r="F32" s="184">
        <f t="shared" si="0"/>
        <v>3000</v>
      </c>
      <c r="G32" s="184">
        <f t="shared" ca="1" si="1"/>
        <v>6947.2421400563026</v>
      </c>
      <c r="H32" s="184">
        <f t="shared" ca="1" si="2"/>
        <v>6622.8031247145282</v>
      </c>
      <c r="I32" s="192">
        <f t="shared" ca="1" si="3"/>
        <v>324.43901534177439</v>
      </c>
    </row>
    <row r="33" spans="1:9" x14ac:dyDescent="0.25">
      <c r="A33" s="184">
        <v>18</v>
      </c>
      <c r="C33" s="63">
        <f t="shared" ca="1" si="4"/>
        <v>94.35262997182727</v>
      </c>
      <c r="D33" s="63">
        <f t="shared" ca="1" si="5"/>
        <v>48.229827187808084</v>
      </c>
      <c r="E33" s="184">
        <f t="shared" ca="1" si="6"/>
        <v>75</v>
      </c>
      <c r="F33" s="184">
        <f t="shared" si="0"/>
        <v>3000</v>
      </c>
      <c r="G33" s="184">
        <f t="shared" ca="1" si="1"/>
        <v>7076.4472478870448</v>
      </c>
      <c r="H33" s="184">
        <f t="shared" ca="1" si="2"/>
        <v>6617.2370390856067</v>
      </c>
      <c r="I33" s="192">
        <f t="shared" ca="1" si="3"/>
        <v>459.21020880143806</v>
      </c>
    </row>
    <row r="34" spans="1:9" x14ac:dyDescent="0.25">
      <c r="A34" s="184">
        <v>19</v>
      </c>
      <c r="C34" s="63">
        <f t="shared" ca="1" si="4"/>
        <v>98.850692008168679</v>
      </c>
      <c r="D34" s="63">
        <f t="shared" ca="1" si="5"/>
        <v>45.273661491551849</v>
      </c>
      <c r="E34" s="184">
        <f t="shared" ca="1" si="6"/>
        <v>100</v>
      </c>
      <c r="F34" s="184">
        <f t="shared" si="0"/>
        <v>3000</v>
      </c>
      <c r="G34" s="184">
        <f t="shared" ca="1" si="1"/>
        <v>9885.069200816868</v>
      </c>
      <c r="H34" s="184">
        <f t="shared" ca="1" si="2"/>
        <v>7527.3661491551848</v>
      </c>
      <c r="I34" s="192">
        <f t="shared" ca="1" si="3"/>
        <v>2357.7030516616833</v>
      </c>
    </row>
    <row r="35" spans="1:9" x14ac:dyDescent="0.25">
      <c r="A35" s="184">
        <v>20</v>
      </c>
      <c r="C35" s="63">
        <f t="shared" ca="1" si="4"/>
        <v>87.927956018979813</v>
      </c>
      <c r="D35" s="63">
        <f t="shared" ca="1" si="5"/>
        <v>48.875249548147302</v>
      </c>
      <c r="E35" s="184">
        <f t="shared" ca="1" si="6"/>
        <v>100</v>
      </c>
      <c r="F35" s="184">
        <f t="shared" si="0"/>
        <v>3000</v>
      </c>
      <c r="G35" s="184">
        <f t="shared" ca="1" si="1"/>
        <v>8792.7956018979821</v>
      </c>
      <c r="H35" s="184">
        <f t="shared" ca="1" si="2"/>
        <v>7887.5249548147303</v>
      </c>
      <c r="I35" s="192">
        <f t="shared" ca="1" si="3"/>
        <v>905.27064708325179</v>
      </c>
    </row>
    <row r="36" spans="1:9" x14ac:dyDescent="0.25">
      <c r="A36" s="184">
        <v>21</v>
      </c>
      <c r="C36" s="63">
        <f t="shared" ca="1" si="4"/>
        <v>87.074446848943893</v>
      </c>
      <c r="D36" s="63">
        <f t="shared" ca="1" si="5"/>
        <v>49.097732997151439</v>
      </c>
      <c r="E36" s="184">
        <f t="shared" ca="1" si="6"/>
        <v>75</v>
      </c>
      <c r="F36" s="184">
        <f t="shared" si="0"/>
        <v>3000</v>
      </c>
      <c r="G36" s="184">
        <f t="shared" ca="1" si="1"/>
        <v>6530.5835136707919</v>
      </c>
      <c r="H36" s="184">
        <f t="shared" ca="1" si="2"/>
        <v>6682.3299747863584</v>
      </c>
      <c r="I36" s="192">
        <f t="shared" ca="1" si="3"/>
        <v>-151.74646111556649</v>
      </c>
    </row>
    <row r="37" spans="1:9" x14ac:dyDescent="0.25">
      <c r="A37" s="184">
        <v>22</v>
      </c>
      <c r="C37" s="63">
        <f t="shared" ca="1" si="4"/>
        <v>91.415833925953379</v>
      </c>
      <c r="D37" s="63">
        <f t="shared" ca="1" si="5"/>
        <v>46.236305463213867</v>
      </c>
      <c r="E37" s="184">
        <f t="shared" ca="1" si="6"/>
        <v>100</v>
      </c>
      <c r="F37" s="184">
        <f t="shared" si="0"/>
        <v>3000</v>
      </c>
      <c r="G37" s="184">
        <f t="shared" ca="1" si="1"/>
        <v>9141.5833925953375</v>
      </c>
      <c r="H37" s="184">
        <f t="shared" ca="1" si="2"/>
        <v>7623.6305463213866</v>
      </c>
      <c r="I37" s="192">
        <f t="shared" ca="1" si="3"/>
        <v>1517.9528462739509</v>
      </c>
    </row>
    <row r="38" spans="1:9" x14ac:dyDescent="0.25">
      <c r="A38" s="184">
        <v>23</v>
      </c>
      <c r="C38" s="63">
        <f t="shared" ca="1" si="4"/>
        <v>90.970634917344114</v>
      </c>
      <c r="D38" s="63">
        <f t="shared" ca="1" si="5"/>
        <v>49.92088832197868</v>
      </c>
      <c r="E38" s="184">
        <f t="shared" ca="1" si="6"/>
        <v>75</v>
      </c>
      <c r="F38" s="184">
        <f t="shared" si="0"/>
        <v>3000</v>
      </c>
      <c r="G38" s="184">
        <f t="shared" ca="1" si="1"/>
        <v>6822.7976188008088</v>
      </c>
      <c r="H38" s="184">
        <f t="shared" ca="1" si="2"/>
        <v>6744.0666241484014</v>
      </c>
      <c r="I38" s="192">
        <f t="shared" ca="1" si="3"/>
        <v>78.730994652407389</v>
      </c>
    </row>
    <row r="39" spans="1:9" x14ac:dyDescent="0.25">
      <c r="A39" s="184">
        <v>24</v>
      </c>
      <c r="C39" s="63">
        <f t="shared" ca="1" si="4"/>
        <v>102.74107124551796</v>
      </c>
      <c r="D39" s="63">
        <f t="shared" ca="1" si="5"/>
        <v>41.442519782320836</v>
      </c>
      <c r="E39" s="184">
        <f t="shared" ca="1" si="6"/>
        <v>75</v>
      </c>
      <c r="F39" s="184">
        <f t="shared" si="0"/>
        <v>3000</v>
      </c>
      <c r="G39" s="184">
        <f t="shared" ca="1" si="1"/>
        <v>7705.580343413847</v>
      </c>
      <c r="H39" s="184">
        <f t="shared" ca="1" si="2"/>
        <v>6108.1889836740629</v>
      </c>
      <c r="I39" s="192">
        <f t="shared" ca="1" si="3"/>
        <v>1597.3913597397841</v>
      </c>
    </row>
    <row r="40" spans="1:9" x14ac:dyDescent="0.25">
      <c r="A40" s="184">
        <v>25</v>
      </c>
      <c r="C40" s="63">
        <f t="shared" ca="1" si="4"/>
        <v>85.578553593452241</v>
      </c>
      <c r="D40" s="63">
        <f t="shared" ca="1" si="5"/>
        <v>48.193480591882285</v>
      </c>
      <c r="E40" s="184">
        <f t="shared" ca="1" si="6"/>
        <v>75</v>
      </c>
      <c r="F40" s="184">
        <f t="shared" si="0"/>
        <v>3000</v>
      </c>
      <c r="G40" s="184">
        <f t="shared" ca="1" si="1"/>
        <v>6418.3915195089185</v>
      </c>
      <c r="H40" s="184">
        <f t="shared" ca="1" si="2"/>
        <v>6614.5110443911708</v>
      </c>
      <c r="I40" s="192">
        <f t="shared" ca="1" si="3"/>
        <v>-196.11952488225234</v>
      </c>
    </row>
    <row r="41" spans="1:9" x14ac:dyDescent="0.25">
      <c r="A41" s="184">
        <v>26</v>
      </c>
      <c r="C41" s="63">
        <f t="shared" ca="1" si="4"/>
        <v>99.754175078430123</v>
      </c>
      <c r="D41" s="63">
        <f t="shared" ca="1" si="5"/>
        <v>46.45813396446313</v>
      </c>
      <c r="E41" s="184">
        <f t="shared" ca="1" si="6"/>
        <v>100</v>
      </c>
      <c r="F41" s="184">
        <f t="shared" si="0"/>
        <v>3000</v>
      </c>
      <c r="G41" s="184">
        <f t="shared" ca="1" si="1"/>
        <v>9975.4175078430126</v>
      </c>
      <c r="H41" s="184">
        <f t="shared" ca="1" si="2"/>
        <v>7645.8133964463132</v>
      </c>
      <c r="I41" s="192">
        <f t="shared" ca="1" si="3"/>
        <v>2329.6041113966994</v>
      </c>
    </row>
    <row r="42" spans="1:9" x14ac:dyDescent="0.25">
      <c r="A42" s="184">
        <v>27</v>
      </c>
      <c r="C42" s="63">
        <f t="shared" ca="1" si="4"/>
        <v>93.829277652065613</v>
      </c>
      <c r="D42" s="63">
        <f t="shared" ca="1" si="5"/>
        <v>42.289594475236463</v>
      </c>
      <c r="E42" s="184">
        <f t="shared" ca="1" si="6"/>
        <v>100</v>
      </c>
      <c r="F42" s="184">
        <f t="shared" si="0"/>
        <v>3000</v>
      </c>
      <c r="G42" s="184">
        <f t="shared" ca="1" si="1"/>
        <v>9382.9277652065612</v>
      </c>
      <c r="H42" s="184">
        <f t="shared" ca="1" si="2"/>
        <v>7228.9594475236463</v>
      </c>
      <c r="I42" s="192">
        <f t="shared" ca="1" si="3"/>
        <v>2153.9683176829149</v>
      </c>
    </row>
    <row r="43" spans="1:9" x14ac:dyDescent="0.25">
      <c r="A43" s="184">
        <v>28</v>
      </c>
      <c r="C43" s="63">
        <f t="shared" ca="1" si="4"/>
        <v>87.439041479848811</v>
      </c>
      <c r="D43" s="63">
        <f t="shared" ca="1" si="5"/>
        <v>49.388890780268582</v>
      </c>
      <c r="E43" s="184">
        <f t="shared" ca="1" si="6"/>
        <v>50</v>
      </c>
      <c r="F43" s="184">
        <f t="shared" si="0"/>
        <v>3000</v>
      </c>
      <c r="G43" s="184">
        <f t="shared" ca="1" si="1"/>
        <v>4371.952073992441</v>
      </c>
      <c r="H43" s="184">
        <f t="shared" ca="1" si="2"/>
        <v>5469.4445390134297</v>
      </c>
      <c r="I43" s="192">
        <f t="shared" ca="1" si="3"/>
        <v>-1097.4924650209887</v>
      </c>
    </row>
    <row r="44" spans="1:9" x14ac:dyDescent="0.25">
      <c r="A44" s="184">
        <v>29</v>
      </c>
      <c r="C44" s="63">
        <f t="shared" ca="1" si="4"/>
        <v>87.354056158339844</v>
      </c>
      <c r="D44" s="63">
        <f t="shared" ca="1" si="5"/>
        <v>43.05578552568339</v>
      </c>
      <c r="E44" s="184">
        <f t="shared" ca="1" si="6"/>
        <v>75</v>
      </c>
      <c r="F44" s="184">
        <f t="shared" si="0"/>
        <v>3000</v>
      </c>
      <c r="G44" s="184">
        <f t="shared" ca="1" si="1"/>
        <v>6551.5542118754884</v>
      </c>
      <c r="H44" s="184">
        <f t="shared" ca="1" si="2"/>
        <v>6229.183914426254</v>
      </c>
      <c r="I44" s="192">
        <f t="shared" ca="1" si="3"/>
        <v>322.37029744923439</v>
      </c>
    </row>
    <row r="45" spans="1:9" x14ac:dyDescent="0.25">
      <c r="A45" s="184">
        <v>30</v>
      </c>
      <c r="C45" s="63">
        <f t="shared" ca="1" si="4"/>
        <v>89.028697648860586</v>
      </c>
      <c r="D45" s="63">
        <f t="shared" ca="1" si="5"/>
        <v>42.639285064713519</v>
      </c>
      <c r="E45" s="184">
        <f t="shared" ca="1" si="6"/>
        <v>75</v>
      </c>
      <c r="F45" s="184">
        <f t="shared" si="0"/>
        <v>3000</v>
      </c>
      <c r="G45" s="184">
        <f t="shared" ca="1" si="1"/>
        <v>6677.1523236645444</v>
      </c>
      <c r="H45" s="184">
        <f t="shared" ca="1" si="2"/>
        <v>6197.9463798535144</v>
      </c>
      <c r="I45" s="192">
        <f t="shared" ca="1" si="3"/>
        <v>479.20594381103001</v>
      </c>
    </row>
    <row r="46" spans="1:9" x14ac:dyDescent="0.25">
      <c r="A46" s="184">
        <v>31</v>
      </c>
      <c r="C46" s="63">
        <f t="shared" ca="1" si="4"/>
        <v>88.278184369730624</v>
      </c>
      <c r="D46" s="63">
        <f t="shared" ca="1" si="5"/>
        <v>44.194918044275454</v>
      </c>
      <c r="E46" s="184">
        <f t="shared" ca="1" si="6"/>
        <v>75</v>
      </c>
      <c r="F46" s="184">
        <f t="shared" si="0"/>
        <v>3000</v>
      </c>
      <c r="G46" s="184">
        <f t="shared" ca="1" si="1"/>
        <v>6620.8638277297969</v>
      </c>
      <c r="H46" s="184">
        <f t="shared" ca="1" si="2"/>
        <v>6314.6188533206587</v>
      </c>
      <c r="I46" s="192">
        <f t="shared" ca="1" si="3"/>
        <v>306.24497440913819</v>
      </c>
    </row>
    <row r="47" spans="1:9" x14ac:dyDescent="0.25">
      <c r="A47" s="184">
        <v>32</v>
      </c>
      <c r="C47" s="63">
        <f t="shared" ca="1" si="4"/>
        <v>90.425594022582374</v>
      </c>
      <c r="D47" s="63">
        <f t="shared" ca="1" si="5"/>
        <v>43.976963544987925</v>
      </c>
      <c r="E47" s="184">
        <f t="shared" ca="1" si="6"/>
        <v>100</v>
      </c>
      <c r="F47" s="184">
        <f t="shared" si="0"/>
        <v>3000</v>
      </c>
      <c r="G47" s="184">
        <f t="shared" ca="1" si="1"/>
        <v>9042.5594022582372</v>
      </c>
      <c r="H47" s="184">
        <f t="shared" ca="1" si="2"/>
        <v>7397.6963544987921</v>
      </c>
      <c r="I47" s="192">
        <f t="shared" ca="1" si="3"/>
        <v>1644.8630477594452</v>
      </c>
    </row>
    <row r="48" spans="1:9" x14ac:dyDescent="0.25">
      <c r="A48" s="184">
        <v>33</v>
      </c>
      <c r="C48" s="63">
        <f t="shared" ca="1" si="4"/>
        <v>92.074654958658584</v>
      </c>
      <c r="D48" s="63">
        <f t="shared" ca="1" si="5"/>
        <v>44.582679422470051</v>
      </c>
      <c r="E48" s="184">
        <f t="shared" ca="1" si="6"/>
        <v>100</v>
      </c>
      <c r="F48" s="184">
        <f t="shared" si="0"/>
        <v>3000</v>
      </c>
      <c r="G48" s="184">
        <f t="shared" ca="1" si="1"/>
        <v>9207.4654958658575</v>
      </c>
      <c r="H48" s="184">
        <f t="shared" ca="1" si="2"/>
        <v>7458.2679422470046</v>
      </c>
      <c r="I48" s="192">
        <f t="shared" ca="1" si="3"/>
        <v>1749.1975536188529</v>
      </c>
    </row>
    <row r="49" spans="1:9" x14ac:dyDescent="0.25">
      <c r="A49" s="184">
        <v>34</v>
      </c>
      <c r="C49" s="63">
        <f t="shared" ca="1" si="4"/>
        <v>103.8380371057996</v>
      </c>
      <c r="D49" s="63">
        <f t="shared" ca="1" si="5"/>
        <v>40.846737249679137</v>
      </c>
      <c r="E49" s="184">
        <f t="shared" ca="1" si="6"/>
        <v>50</v>
      </c>
      <c r="F49" s="184">
        <f t="shared" si="0"/>
        <v>3000</v>
      </c>
      <c r="G49" s="184">
        <f t="shared" ca="1" si="1"/>
        <v>5191.9018552899797</v>
      </c>
      <c r="H49" s="184">
        <f t="shared" ca="1" si="2"/>
        <v>5042.3368624839568</v>
      </c>
      <c r="I49" s="192">
        <f t="shared" ca="1" si="3"/>
        <v>149.56499280602293</v>
      </c>
    </row>
    <row r="50" spans="1:9" x14ac:dyDescent="0.25">
      <c r="A50" s="184">
        <v>35</v>
      </c>
      <c r="C50" s="63">
        <f t="shared" ca="1" si="4"/>
        <v>98.615152489115886</v>
      </c>
      <c r="D50" s="63">
        <f t="shared" ca="1" si="5"/>
        <v>45.815460261130276</v>
      </c>
      <c r="E50" s="184">
        <f t="shared" ca="1" si="6"/>
        <v>50</v>
      </c>
      <c r="F50" s="184">
        <f t="shared" si="0"/>
        <v>3000</v>
      </c>
      <c r="G50" s="184">
        <f t="shared" ca="1" si="1"/>
        <v>4930.757624455794</v>
      </c>
      <c r="H50" s="184">
        <f t="shared" ca="1" si="2"/>
        <v>5290.7730130565142</v>
      </c>
      <c r="I50" s="192">
        <f t="shared" ca="1" si="3"/>
        <v>-360.01538860072014</v>
      </c>
    </row>
    <row r="51" spans="1:9" x14ac:dyDescent="0.25">
      <c r="A51" s="184">
        <v>36</v>
      </c>
      <c r="C51" s="63">
        <f t="shared" ca="1" si="4"/>
        <v>90.337685003857175</v>
      </c>
      <c r="D51" s="63">
        <f t="shared" ca="1" si="5"/>
        <v>47.234366721123124</v>
      </c>
      <c r="E51" s="184">
        <f t="shared" ca="1" si="6"/>
        <v>100</v>
      </c>
      <c r="F51" s="184">
        <f t="shared" si="0"/>
        <v>3000</v>
      </c>
      <c r="G51" s="184">
        <f t="shared" ca="1" si="1"/>
        <v>9033.7685003857168</v>
      </c>
      <c r="H51" s="184">
        <f t="shared" ca="1" si="2"/>
        <v>7723.4366721123124</v>
      </c>
      <c r="I51" s="192">
        <f t="shared" ca="1" si="3"/>
        <v>1310.3318282734044</v>
      </c>
    </row>
    <row r="52" spans="1:9" x14ac:dyDescent="0.25">
      <c r="A52" s="184">
        <v>37</v>
      </c>
      <c r="C52" s="63">
        <f t="shared" ca="1" si="4"/>
        <v>81.723999767109177</v>
      </c>
      <c r="D52" s="63">
        <f t="shared" ca="1" si="5"/>
        <v>40.02638041780034</v>
      </c>
      <c r="E52" s="184">
        <f t="shared" ca="1" si="6"/>
        <v>100</v>
      </c>
      <c r="F52" s="184">
        <f t="shared" si="0"/>
        <v>3000</v>
      </c>
      <c r="G52" s="184">
        <f t="shared" ca="1" si="1"/>
        <v>8172.3999767109181</v>
      </c>
      <c r="H52" s="184">
        <f t="shared" ca="1" si="2"/>
        <v>7002.6380417800337</v>
      </c>
      <c r="I52" s="192">
        <f t="shared" ca="1" si="3"/>
        <v>1169.7619349308843</v>
      </c>
    </row>
    <row r="53" spans="1:9" x14ac:dyDescent="0.25">
      <c r="A53" s="184">
        <v>38</v>
      </c>
      <c r="C53" s="63">
        <f t="shared" ca="1" si="4"/>
        <v>94.735336995595276</v>
      </c>
      <c r="D53" s="63">
        <f t="shared" ca="1" si="5"/>
        <v>46.919314764431157</v>
      </c>
      <c r="E53" s="184">
        <f t="shared" ca="1" si="6"/>
        <v>50</v>
      </c>
      <c r="F53" s="184">
        <f t="shared" si="0"/>
        <v>3000</v>
      </c>
      <c r="G53" s="184">
        <f t="shared" ca="1" si="1"/>
        <v>4736.766849779764</v>
      </c>
      <c r="H53" s="184">
        <f t="shared" ca="1" si="2"/>
        <v>5345.9657382215573</v>
      </c>
      <c r="I53" s="192">
        <f t="shared" ca="1" si="3"/>
        <v>-609.19888844179331</v>
      </c>
    </row>
    <row r="54" spans="1:9" x14ac:dyDescent="0.25">
      <c r="A54" s="184">
        <v>39</v>
      </c>
      <c r="C54" s="63">
        <f t="shared" ca="1" si="4"/>
        <v>83.708518276371123</v>
      </c>
      <c r="D54" s="63">
        <f t="shared" ca="1" si="5"/>
        <v>46.631678305038442</v>
      </c>
      <c r="E54" s="184">
        <f t="shared" ca="1" si="6"/>
        <v>75</v>
      </c>
      <c r="F54" s="184">
        <f t="shared" si="0"/>
        <v>3000</v>
      </c>
      <c r="G54" s="184">
        <f t="shared" ca="1" si="1"/>
        <v>6278.1388707278338</v>
      </c>
      <c r="H54" s="184">
        <f t="shared" ca="1" si="2"/>
        <v>6497.375872877883</v>
      </c>
      <c r="I54" s="192">
        <f t="shared" ca="1" si="3"/>
        <v>-219.23700215004919</v>
      </c>
    </row>
    <row r="55" spans="1:9" x14ac:dyDescent="0.25">
      <c r="A55" s="184">
        <v>40</v>
      </c>
      <c r="C55" s="63">
        <f t="shared" ca="1" si="4"/>
        <v>96.971643245622445</v>
      </c>
      <c r="D55" s="63">
        <f t="shared" ca="1" si="5"/>
        <v>44.38454043773573</v>
      </c>
      <c r="E55" s="184">
        <f t="shared" ca="1" si="6"/>
        <v>75</v>
      </c>
      <c r="F55" s="184">
        <f t="shared" si="0"/>
        <v>3000</v>
      </c>
      <c r="G55" s="184">
        <f t="shared" ca="1" si="1"/>
        <v>7272.8732434216836</v>
      </c>
      <c r="H55" s="184">
        <f t="shared" ca="1" si="2"/>
        <v>6328.8405328301797</v>
      </c>
      <c r="I55" s="192">
        <f t="shared" ca="1" si="3"/>
        <v>944.03271059150393</v>
      </c>
    </row>
    <row r="56" spans="1:9" x14ac:dyDescent="0.25">
      <c r="A56" s="184">
        <v>41</v>
      </c>
      <c r="C56" s="63">
        <f t="shared" ca="1" si="4"/>
        <v>99.451041141897548</v>
      </c>
      <c r="D56" s="63">
        <f t="shared" ca="1" si="5"/>
        <v>48.107662263474339</v>
      </c>
      <c r="E56" s="184">
        <f t="shared" ca="1" si="6"/>
        <v>75</v>
      </c>
      <c r="F56" s="184">
        <f t="shared" si="0"/>
        <v>3000</v>
      </c>
      <c r="G56" s="184">
        <f t="shared" ca="1" si="1"/>
        <v>7458.8280856423162</v>
      </c>
      <c r="H56" s="184">
        <f t="shared" ca="1" si="2"/>
        <v>6608.0746697605755</v>
      </c>
      <c r="I56" s="192">
        <f t="shared" ca="1" si="3"/>
        <v>850.75341588174069</v>
      </c>
    </row>
    <row r="57" spans="1:9" x14ac:dyDescent="0.25">
      <c r="A57" s="184">
        <v>42</v>
      </c>
      <c r="C57" s="63">
        <f t="shared" ca="1" si="4"/>
        <v>91.800029210315955</v>
      </c>
      <c r="D57" s="63">
        <f t="shared" ca="1" si="5"/>
        <v>40.094817169882091</v>
      </c>
      <c r="E57" s="184">
        <f t="shared" ca="1" si="6"/>
        <v>75</v>
      </c>
      <c r="F57" s="184">
        <f t="shared" si="0"/>
        <v>3000</v>
      </c>
      <c r="G57" s="184">
        <f t="shared" ca="1" si="1"/>
        <v>6885.0021907736964</v>
      </c>
      <c r="H57" s="184">
        <f t="shared" ca="1" si="2"/>
        <v>6007.111287741157</v>
      </c>
      <c r="I57" s="192">
        <f t="shared" ca="1" si="3"/>
        <v>877.89090303253943</v>
      </c>
    </row>
    <row r="58" spans="1:9" x14ac:dyDescent="0.25">
      <c r="A58" s="184">
        <v>43</v>
      </c>
      <c r="C58" s="63">
        <f t="shared" ca="1" si="4"/>
        <v>83.567720029009067</v>
      </c>
      <c r="D58" s="63">
        <f t="shared" ca="1" si="5"/>
        <v>47.236648289530869</v>
      </c>
      <c r="E58" s="184">
        <f t="shared" ca="1" si="6"/>
        <v>100</v>
      </c>
      <c r="F58" s="184">
        <f t="shared" si="0"/>
        <v>3000</v>
      </c>
      <c r="G58" s="184">
        <f t="shared" ca="1" si="1"/>
        <v>8356.772002900907</v>
      </c>
      <c r="H58" s="184">
        <f t="shared" ca="1" si="2"/>
        <v>7723.6648289530867</v>
      </c>
      <c r="I58" s="192">
        <f t="shared" ca="1" si="3"/>
        <v>633.10717394782023</v>
      </c>
    </row>
    <row r="59" spans="1:9" x14ac:dyDescent="0.25">
      <c r="A59" s="184">
        <v>44</v>
      </c>
      <c r="C59" s="63">
        <f t="shared" ca="1" si="4"/>
        <v>91.762707564661596</v>
      </c>
      <c r="D59" s="63">
        <f t="shared" ca="1" si="5"/>
        <v>44.484922797179998</v>
      </c>
      <c r="E59" s="184">
        <f t="shared" ca="1" si="6"/>
        <v>75</v>
      </c>
      <c r="F59" s="184">
        <f t="shared" si="0"/>
        <v>3000</v>
      </c>
      <c r="G59" s="184">
        <f t="shared" ca="1" si="1"/>
        <v>6882.2030673496201</v>
      </c>
      <c r="H59" s="184">
        <f t="shared" ca="1" si="2"/>
        <v>6336.3692097884996</v>
      </c>
      <c r="I59" s="192">
        <f t="shared" ca="1" si="3"/>
        <v>545.83385756112057</v>
      </c>
    </row>
    <row r="60" spans="1:9" x14ac:dyDescent="0.25">
      <c r="A60" s="184">
        <v>45</v>
      </c>
      <c r="C60" s="63">
        <f t="shared" ca="1" si="4"/>
        <v>84.58327096281748</v>
      </c>
      <c r="D60" s="63">
        <f t="shared" ca="1" si="5"/>
        <v>40.651434878903139</v>
      </c>
      <c r="E60" s="184">
        <f t="shared" ca="1" si="6"/>
        <v>50</v>
      </c>
      <c r="F60" s="184">
        <f t="shared" si="0"/>
        <v>3000</v>
      </c>
      <c r="G60" s="184">
        <f t="shared" ca="1" si="1"/>
        <v>4229.1635481408739</v>
      </c>
      <c r="H60" s="184">
        <f t="shared" ca="1" si="2"/>
        <v>5032.5717439451564</v>
      </c>
      <c r="I60" s="192">
        <f t="shared" ca="1" si="3"/>
        <v>-803.40819580428251</v>
      </c>
    </row>
    <row r="61" spans="1:9" x14ac:dyDescent="0.25">
      <c r="A61" s="184">
        <v>46</v>
      </c>
      <c r="C61" s="63">
        <f t="shared" ca="1" si="4"/>
        <v>92.288668048225873</v>
      </c>
      <c r="D61" s="63">
        <f t="shared" ca="1" si="5"/>
        <v>47.612574119442392</v>
      </c>
      <c r="E61" s="184">
        <f t="shared" ca="1" si="6"/>
        <v>100</v>
      </c>
      <c r="F61" s="184">
        <f t="shared" si="0"/>
        <v>3000</v>
      </c>
      <c r="G61" s="184">
        <f t="shared" ca="1" si="1"/>
        <v>9228.8668048225882</v>
      </c>
      <c r="H61" s="184">
        <f t="shared" ca="1" si="2"/>
        <v>7761.2574119442388</v>
      </c>
      <c r="I61" s="192">
        <f t="shared" ca="1" si="3"/>
        <v>1467.6093928783494</v>
      </c>
    </row>
    <row r="62" spans="1:9" x14ac:dyDescent="0.25">
      <c r="A62" s="184">
        <v>47</v>
      </c>
      <c r="C62" s="63">
        <f t="shared" ca="1" si="4"/>
        <v>94.616807417761351</v>
      </c>
      <c r="D62" s="63">
        <f t="shared" ca="1" si="5"/>
        <v>41.255864110198921</v>
      </c>
      <c r="E62" s="184">
        <f t="shared" ca="1" si="6"/>
        <v>75</v>
      </c>
      <c r="F62" s="184">
        <f t="shared" si="0"/>
        <v>3000</v>
      </c>
      <c r="G62" s="184">
        <f t="shared" ca="1" si="1"/>
        <v>7096.2605563321013</v>
      </c>
      <c r="H62" s="184">
        <f t="shared" ca="1" si="2"/>
        <v>6094.1898082649186</v>
      </c>
      <c r="I62" s="192">
        <f t="shared" ca="1" si="3"/>
        <v>1002.0707480671826</v>
      </c>
    </row>
    <row r="63" spans="1:9" x14ac:dyDescent="0.25">
      <c r="A63" s="184">
        <v>48</v>
      </c>
      <c r="C63" s="63">
        <f t="shared" ca="1" si="4"/>
        <v>89.196126212604867</v>
      </c>
      <c r="D63" s="63">
        <f t="shared" ca="1" si="5"/>
        <v>44.401438504866285</v>
      </c>
      <c r="E63" s="184">
        <f t="shared" ca="1" si="6"/>
        <v>50</v>
      </c>
      <c r="F63" s="184">
        <f t="shared" si="0"/>
        <v>3000</v>
      </c>
      <c r="G63" s="184">
        <f t="shared" ca="1" si="1"/>
        <v>4459.8063106302434</v>
      </c>
      <c r="H63" s="184">
        <f t="shared" ca="1" si="2"/>
        <v>5220.0719252433137</v>
      </c>
      <c r="I63" s="192">
        <f t="shared" ca="1" si="3"/>
        <v>-760.26561461307028</v>
      </c>
    </row>
    <row r="64" spans="1:9" x14ac:dyDescent="0.25">
      <c r="A64" s="184">
        <v>49</v>
      </c>
      <c r="C64" s="63">
        <f t="shared" ca="1" si="4"/>
        <v>86.992678954250621</v>
      </c>
      <c r="D64" s="63">
        <f t="shared" ca="1" si="5"/>
        <v>40.990114203819481</v>
      </c>
      <c r="E64" s="184">
        <f t="shared" ca="1" si="6"/>
        <v>50</v>
      </c>
      <c r="F64" s="184">
        <f t="shared" si="0"/>
        <v>3000</v>
      </c>
      <c r="G64" s="184">
        <f t="shared" ca="1" si="1"/>
        <v>4349.6339477125312</v>
      </c>
      <c r="H64" s="184">
        <f t="shared" ca="1" si="2"/>
        <v>5049.5057101909742</v>
      </c>
      <c r="I64" s="192">
        <f t="shared" ca="1" si="3"/>
        <v>-699.87176247844309</v>
      </c>
    </row>
    <row r="65" spans="1:9" x14ac:dyDescent="0.25">
      <c r="A65" s="184">
        <v>50</v>
      </c>
      <c r="C65" s="63">
        <f t="shared" ca="1" si="4"/>
        <v>94.207926180442144</v>
      </c>
      <c r="D65" s="63">
        <f t="shared" ca="1" si="5"/>
        <v>41.301142636238758</v>
      </c>
      <c r="E65" s="184">
        <f t="shared" ca="1" si="6"/>
        <v>50</v>
      </c>
      <c r="F65" s="184">
        <f t="shared" si="0"/>
        <v>3000</v>
      </c>
      <c r="G65" s="184">
        <f t="shared" ca="1" si="1"/>
        <v>4710.3963090221068</v>
      </c>
      <c r="H65" s="184">
        <f t="shared" ca="1" si="2"/>
        <v>5065.0571318119382</v>
      </c>
      <c r="I65" s="192">
        <f t="shared" ca="1" si="3"/>
        <v>-354.6608227898314</v>
      </c>
    </row>
    <row r="66" spans="1:9" x14ac:dyDescent="0.25">
      <c r="A66" s="184">
        <v>51</v>
      </c>
      <c r="C66" s="63">
        <f t="shared" ca="1" si="4"/>
        <v>93.345673023036682</v>
      </c>
      <c r="D66" s="63">
        <f t="shared" ca="1" si="5"/>
        <v>42.817314807952592</v>
      </c>
      <c r="E66" s="184">
        <f t="shared" ca="1" si="6"/>
        <v>75</v>
      </c>
      <c r="F66" s="184">
        <f t="shared" si="0"/>
        <v>3000</v>
      </c>
      <c r="G66" s="184">
        <f t="shared" ca="1" si="1"/>
        <v>7000.9254767277507</v>
      </c>
      <c r="H66" s="184">
        <f t="shared" ca="1" si="2"/>
        <v>6211.2986105964446</v>
      </c>
      <c r="I66" s="192">
        <f t="shared" ca="1" si="3"/>
        <v>789.62686613130609</v>
      </c>
    </row>
    <row r="67" spans="1:9" x14ac:dyDescent="0.25">
      <c r="A67" s="184">
        <v>52</v>
      </c>
      <c r="C67" s="63">
        <f t="shared" ca="1" si="4"/>
        <v>93.523384486982536</v>
      </c>
      <c r="D67" s="63">
        <f t="shared" ca="1" si="5"/>
        <v>44.890469081610114</v>
      </c>
      <c r="E67" s="184">
        <f t="shared" ca="1" si="6"/>
        <v>75</v>
      </c>
      <c r="F67" s="184">
        <f t="shared" si="0"/>
        <v>3000</v>
      </c>
      <c r="G67" s="184">
        <f t="shared" ca="1" si="1"/>
        <v>7014.2538365236906</v>
      </c>
      <c r="H67" s="184">
        <f t="shared" ca="1" si="2"/>
        <v>6366.7851811207584</v>
      </c>
      <c r="I67" s="192">
        <f t="shared" ca="1" si="3"/>
        <v>647.4686554029322</v>
      </c>
    </row>
    <row r="68" spans="1:9" x14ac:dyDescent="0.25">
      <c r="A68" s="184">
        <v>53</v>
      </c>
      <c r="C68" s="63">
        <f t="shared" ca="1" si="4"/>
        <v>97.749118250332032</v>
      </c>
      <c r="D68" s="63">
        <f t="shared" ca="1" si="5"/>
        <v>44.797618582471429</v>
      </c>
      <c r="E68" s="184">
        <f t="shared" ca="1" si="6"/>
        <v>75</v>
      </c>
      <c r="F68" s="184">
        <f t="shared" si="0"/>
        <v>3000</v>
      </c>
      <c r="G68" s="184">
        <f t="shared" ca="1" si="1"/>
        <v>7331.1838687749023</v>
      </c>
      <c r="H68" s="184">
        <f t="shared" ca="1" si="2"/>
        <v>6359.8213936853572</v>
      </c>
      <c r="I68" s="192">
        <f t="shared" ca="1" si="3"/>
        <v>971.36247508954511</v>
      </c>
    </row>
    <row r="69" spans="1:9" x14ac:dyDescent="0.25">
      <c r="A69" s="184">
        <v>54</v>
      </c>
      <c r="C69" s="63">
        <f t="shared" ca="1" si="4"/>
        <v>86.763284916222887</v>
      </c>
      <c r="D69" s="63">
        <f t="shared" ca="1" si="5"/>
        <v>46.926031704069992</v>
      </c>
      <c r="E69" s="184">
        <f t="shared" ca="1" si="6"/>
        <v>50</v>
      </c>
      <c r="F69" s="184">
        <f t="shared" si="0"/>
        <v>3000</v>
      </c>
      <c r="G69" s="184">
        <f t="shared" ca="1" si="1"/>
        <v>4338.1642458111446</v>
      </c>
      <c r="H69" s="184">
        <f t="shared" ca="1" si="2"/>
        <v>5346.3015852034996</v>
      </c>
      <c r="I69" s="192">
        <f t="shared" ca="1" si="3"/>
        <v>-1008.137339392355</v>
      </c>
    </row>
    <row r="70" spans="1:9" x14ac:dyDescent="0.25">
      <c r="A70" s="184">
        <v>55</v>
      </c>
      <c r="C70" s="63">
        <f t="shared" ca="1" si="4"/>
        <v>97.86784281363154</v>
      </c>
      <c r="D70" s="63">
        <f t="shared" ca="1" si="5"/>
        <v>42.57201074660528</v>
      </c>
      <c r="E70" s="184">
        <f t="shared" ca="1" si="6"/>
        <v>75</v>
      </c>
      <c r="F70" s="184">
        <f t="shared" si="0"/>
        <v>3000</v>
      </c>
      <c r="G70" s="184">
        <f t="shared" ca="1" si="1"/>
        <v>7340.0882110223656</v>
      </c>
      <c r="H70" s="184">
        <f t="shared" ca="1" si="2"/>
        <v>6192.9008059953958</v>
      </c>
      <c r="I70" s="192">
        <f t="shared" ca="1" si="3"/>
        <v>1147.1874050269698</v>
      </c>
    </row>
    <row r="71" spans="1:9" x14ac:dyDescent="0.25">
      <c r="A71" s="184">
        <v>56</v>
      </c>
      <c r="C71" s="63">
        <f t="shared" ca="1" si="4"/>
        <v>90.430549337794801</v>
      </c>
      <c r="D71" s="63">
        <f t="shared" ca="1" si="5"/>
        <v>43.600312879209469</v>
      </c>
      <c r="E71" s="184">
        <f t="shared" ca="1" si="6"/>
        <v>100</v>
      </c>
      <c r="F71" s="184">
        <f t="shared" si="0"/>
        <v>3000</v>
      </c>
      <c r="G71" s="184">
        <f t="shared" ca="1" si="1"/>
        <v>9043.0549337794801</v>
      </c>
      <c r="H71" s="184">
        <f t="shared" ca="1" si="2"/>
        <v>7360.0312879209469</v>
      </c>
      <c r="I71" s="192">
        <f t="shared" ca="1" si="3"/>
        <v>1683.0236458585332</v>
      </c>
    </row>
    <row r="72" spans="1:9" x14ac:dyDescent="0.25">
      <c r="A72" s="184">
        <v>57</v>
      </c>
      <c r="C72" s="63">
        <f t="shared" ca="1" si="4"/>
        <v>89.139298226217662</v>
      </c>
      <c r="D72" s="63">
        <f t="shared" ca="1" si="5"/>
        <v>41.212236421611202</v>
      </c>
      <c r="E72" s="184">
        <f t="shared" ca="1" si="6"/>
        <v>100</v>
      </c>
      <c r="F72" s="184">
        <f t="shared" si="0"/>
        <v>3000</v>
      </c>
      <c r="G72" s="184">
        <f t="shared" ca="1" si="1"/>
        <v>8913.929822621767</v>
      </c>
      <c r="H72" s="184">
        <f t="shared" ca="1" si="2"/>
        <v>7121.2236421611206</v>
      </c>
      <c r="I72" s="192">
        <f t="shared" ca="1" si="3"/>
        <v>1792.7061804606465</v>
      </c>
    </row>
    <row r="73" spans="1:9" x14ac:dyDescent="0.25">
      <c r="A73" s="184">
        <v>58</v>
      </c>
      <c r="C73" s="63">
        <f t="shared" ca="1" si="4"/>
        <v>90.302571681137479</v>
      </c>
      <c r="D73" s="63">
        <f t="shared" ca="1" si="5"/>
        <v>45.996478740266511</v>
      </c>
      <c r="E73" s="184">
        <f t="shared" ca="1" si="6"/>
        <v>75</v>
      </c>
      <c r="F73" s="184">
        <f t="shared" si="0"/>
        <v>3000</v>
      </c>
      <c r="G73" s="184">
        <f t="shared" ca="1" si="1"/>
        <v>6772.6928760853107</v>
      </c>
      <c r="H73" s="184">
        <f t="shared" ca="1" si="2"/>
        <v>6449.7359055199886</v>
      </c>
      <c r="I73" s="192">
        <f t="shared" ca="1" si="3"/>
        <v>322.95697056532208</v>
      </c>
    </row>
    <row r="74" spans="1:9" x14ac:dyDescent="0.25">
      <c r="A74" s="184">
        <v>59</v>
      </c>
      <c r="C74" s="63">
        <f t="shared" ca="1" si="4"/>
        <v>88.464762017148573</v>
      </c>
      <c r="D74" s="63">
        <f t="shared" ca="1" si="5"/>
        <v>42.690945056810875</v>
      </c>
      <c r="E74" s="184">
        <f t="shared" ca="1" si="6"/>
        <v>50</v>
      </c>
      <c r="F74" s="184">
        <f t="shared" si="0"/>
        <v>3000</v>
      </c>
      <c r="G74" s="184">
        <f t="shared" ca="1" si="1"/>
        <v>4423.2381008574284</v>
      </c>
      <c r="H74" s="184">
        <f t="shared" ca="1" si="2"/>
        <v>5134.5472528405444</v>
      </c>
      <c r="I74" s="192">
        <f t="shared" ca="1" si="3"/>
        <v>-711.30915198311595</v>
      </c>
    </row>
    <row r="75" spans="1:9" x14ac:dyDescent="0.25">
      <c r="A75" s="184">
        <v>60</v>
      </c>
      <c r="C75" s="63">
        <f t="shared" ca="1" si="4"/>
        <v>94.062334266445333</v>
      </c>
      <c r="D75" s="63">
        <f t="shared" ca="1" si="5"/>
        <v>45.199431811567131</v>
      </c>
      <c r="E75" s="184">
        <f t="shared" ca="1" si="6"/>
        <v>75</v>
      </c>
      <c r="F75" s="184">
        <f t="shared" si="0"/>
        <v>3000</v>
      </c>
      <c r="G75" s="184">
        <f t="shared" ca="1" si="1"/>
        <v>7054.6750699834001</v>
      </c>
      <c r="H75" s="184">
        <f t="shared" ca="1" si="2"/>
        <v>6389.9573858675349</v>
      </c>
      <c r="I75" s="192">
        <f t="shared" ca="1" si="3"/>
        <v>664.71768411586527</v>
      </c>
    </row>
    <row r="76" spans="1:9" x14ac:dyDescent="0.25">
      <c r="A76" s="184">
        <v>61</v>
      </c>
      <c r="C76" s="63">
        <f t="shared" ca="1" si="4"/>
        <v>81.947624734549208</v>
      </c>
      <c r="D76" s="63">
        <f t="shared" ca="1" si="5"/>
        <v>41.256670494999348</v>
      </c>
      <c r="E76" s="184">
        <f t="shared" ca="1" si="6"/>
        <v>100</v>
      </c>
      <c r="F76" s="184">
        <f t="shared" si="0"/>
        <v>3000</v>
      </c>
      <c r="G76" s="184">
        <f t="shared" ca="1" si="1"/>
        <v>8194.7624734549208</v>
      </c>
      <c r="H76" s="184">
        <f t="shared" ca="1" si="2"/>
        <v>7125.6670494999344</v>
      </c>
      <c r="I76" s="192">
        <f t="shared" ca="1" si="3"/>
        <v>1069.0954239549865</v>
      </c>
    </row>
    <row r="77" spans="1:9" x14ac:dyDescent="0.25">
      <c r="A77" s="184">
        <v>62</v>
      </c>
      <c r="C77" s="63">
        <f t="shared" ca="1" si="4"/>
        <v>100.05868894220382</v>
      </c>
      <c r="D77" s="63">
        <f t="shared" ca="1" si="5"/>
        <v>41.874923091394592</v>
      </c>
      <c r="E77" s="184">
        <f t="shared" ca="1" si="6"/>
        <v>100</v>
      </c>
      <c r="F77" s="184">
        <f t="shared" si="0"/>
        <v>3000</v>
      </c>
      <c r="G77" s="184">
        <f t="shared" ca="1" si="1"/>
        <v>10005.868894220381</v>
      </c>
      <c r="H77" s="184">
        <f t="shared" ca="1" si="2"/>
        <v>7187.4923091394594</v>
      </c>
      <c r="I77" s="192">
        <f t="shared" ca="1" si="3"/>
        <v>2818.3765850809214</v>
      </c>
    </row>
    <row r="78" spans="1:9" x14ac:dyDescent="0.25">
      <c r="A78" s="184">
        <v>63</v>
      </c>
      <c r="C78" s="63">
        <f t="shared" ca="1" si="4"/>
        <v>90.487400655616028</v>
      </c>
      <c r="D78" s="63">
        <f t="shared" ca="1" si="5"/>
        <v>41.954495463698791</v>
      </c>
      <c r="E78" s="184">
        <f t="shared" ca="1" si="6"/>
        <v>75</v>
      </c>
      <c r="F78" s="184">
        <f t="shared" si="0"/>
        <v>3000</v>
      </c>
      <c r="G78" s="184">
        <f t="shared" ca="1" si="1"/>
        <v>6786.555049171202</v>
      </c>
      <c r="H78" s="184">
        <f t="shared" ca="1" si="2"/>
        <v>6146.5871597774094</v>
      </c>
      <c r="I78" s="192">
        <f t="shared" ca="1" si="3"/>
        <v>639.96788939379257</v>
      </c>
    </row>
    <row r="79" spans="1:9" x14ac:dyDescent="0.25">
      <c r="A79" s="184">
        <v>64</v>
      </c>
      <c r="C79" s="63">
        <f t="shared" ca="1" si="4"/>
        <v>84.88261648509139</v>
      </c>
      <c r="D79" s="63">
        <f t="shared" ca="1" si="5"/>
        <v>48.780178304433761</v>
      </c>
      <c r="E79" s="184">
        <f t="shared" ca="1" si="6"/>
        <v>50</v>
      </c>
      <c r="F79" s="184">
        <f t="shared" si="0"/>
        <v>3000</v>
      </c>
      <c r="G79" s="184">
        <f t="shared" ca="1" si="1"/>
        <v>4244.1308242545692</v>
      </c>
      <c r="H79" s="184">
        <f t="shared" ca="1" si="2"/>
        <v>5439.0089152216879</v>
      </c>
      <c r="I79" s="192">
        <f t="shared" ca="1" si="3"/>
        <v>-1194.8780909671186</v>
      </c>
    </row>
    <row r="80" spans="1:9" x14ac:dyDescent="0.25">
      <c r="A80" s="184">
        <v>65</v>
      </c>
      <c r="C80" s="63">
        <f t="shared" ca="1" si="4"/>
        <v>91.888930404138947</v>
      </c>
      <c r="D80" s="63">
        <f t="shared" ca="1" si="5"/>
        <v>44.711115611630134</v>
      </c>
      <c r="E80" s="184">
        <f t="shared" ca="1" si="6"/>
        <v>75</v>
      </c>
      <c r="F80" s="184">
        <f t="shared" ref="F80:F143" si="7">$B$6</f>
        <v>3000</v>
      </c>
      <c r="G80" s="184">
        <f t="shared" ref="G80:G143" ca="1" si="8">C80*E80</f>
        <v>6891.6697803104207</v>
      </c>
      <c r="H80" s="184">
        <f t="shared" ref="H80:H143" ca="1" si="9">F80+D80*E80</f>
        <v>6353.33367087226</v>
      </c>
      <c r="I80" s="192">
        <f t="shared" ref="I80:I143" ca="1" si="10">G80-H80</f>
        <v>538.33610943816075</v>
      </c>
    </row>
    <row r="81" spans="1:9" x14ac:dyDescent="0.25">
      <c r="A81" s="184">
        <v>66</v>
      </c>
      <c r="C81" s="63">
        <f t="shared" ref="C81:C144" ca="1" si="11">NORMINV(RAND(),$G$7,$H$7)</f>
        <v>91.338074667244996</v>
      </c>
      <c r="D81" s="63">
        <f t="shared" ref="D81:D144" ca="1" si="12">$G$8+RAND()*($H$8-$G$8)</f>
        <v>43.841074918337746</v>
      </c>
      <c r="E81" s="184">
        <f t="shared" ref="E81:E144" ca="1" si="13">VLOOKUP(RAND(),$E$3:$G$5,3)</f>
        <v>50</v>
      </c>
      <c r="F81" s="184">
        <f t="shared" si="7"/>
        <v>3000</v>
      </c>
      <c r="G81" s="184">
        <f t="shared" ca="1" si="8"/>
        <v>4566.90373336225</v>
      </c>
      <c r="H81" s="184">
        <f t="shared" ca="1" si="9"/>
        <v>5192.0537459168872</v>
      </c>
      <c r="I81" s="192">
        <f t="shared" ca="1" si="10"/>
        <v>-625.15001255463721</v>
      </c>
    </row>
    <row r="82" spans="1:9" x14ac:dyDescent="0.25">
      <c r="A82" s="184">
        <v>67</v>
      </c>
      <c r="C82" s="63">
        <f t="shared" ca="1" si="11"/>
        <v>98.327874764028465</v>
      </c>
      <c r="D82" s="63">
        <f t="shared" ca="1" si="12"/>
        <v>41.857552173276048</v>
      </c>
      <c r="E82" s="184">
        <f t="shared" ca="1" si="13"/>
        <v>75</v>
      </c>
      <c r="F82" s="184">
        <f t="shared" si="7"/>
        <v>3000</v>
      </c>
      <c r="G82" s="184">
        <f t="shared" ca="1" si="8"/>
        <v>7374.5906073021351</v>
      </c>
      <c r="H82" s="184">
        <f t="shared" ca="1" si="9"/>
        <v>6139.316412995704</v>
      </c>
      <c r="I82" s="192">
        <f t="shared" ca="1" si="10"/>
        <v>1235.2741943064311</v>
      </c>
    </row>
    <row r="83" spans="1:9" x14ac:dyDescent="0.25">
      <c r="A83" s="184">
        <v>68</v>
      </c>
      <c r="C83" s="63">
        <f t="shared" ca="1" si="11"/>
        <v>100.2005765980301</v>
      </c>
      <c r="D83" s="63">
        <f t="shared" ca="1" si="12"/>
        <v>42.896361177205868</v>
      </c>
      <c r="E83" s="184">
        <f t="shared" ca="1" si="13"/>
        <v>75</v>
      </c>
      <c r="F83" s="184">
        <f t="shared" si="7"/>
        <v>3000</v>
      </c>
      <c r="G83" s="184">
        <f t="shared" ca="1" si="8"/>
        <v>7515.043244852257</v>
      </c>
      <c r="H83" s="184">
        <f t="shared" ca="1" si="9"/>
        <v>6217.2270882904395</v>
      </c>
      <c r="I83" s="192">
        <f t="shared" ca="1" si="10"/>
        <v>1297.8161565618175</v>
      </c>
    </row>
    <row r="84" spans="1:9" x14ac:dyDescent="0.25">
      <c r="A84" s="184">
        <v>69</v>
      </c>
      <c r="C84" s="63">
        <f t="shared" ca="1" si="11"/>
        <v>84.352521897737688</v>
      </c>
      <c r="D84" s="63">
        <f t="shared" ca="1" si="12"/>
        <v>42.293880187380154</v>
      </c>
      <c r="E84" s="184">
        <f t="shared" ca="1" si="13"/>
        <v>100</v>
      </c>
      <c r="F84" s="184">
        <f t="shared" si="7"/>
        <v>3000</v>
      </c>
      <c r="G84" s="184">
        <f t="shared" ca="1" si="8"/>
        <v>8435.2521897737679</v>
      </c>
      <c r="H84" s="184">
        <f t="shared" ca="1" si="9"/>
        <v>7229.3880187380155</v>
      </c>
      <c r="I84" s="192">
        <f t="shared" ca="1" si="10"/>
        <v>1205.8641710357524</v>
      </c>
    </row>
    <row r="85" spans="1:9" x14ac:dyDescent="0.25">
      <c r="A85" s="184">
        <v>70</v>
      </c>
      <c r="C85" s="63">
        <f t="shared" ca="1" si="11"/>
        <v>82.143791152930476</v>
      </c>
      <c r="D85" s="63">
        <f t="shared" ca="1" si="12"/>
        <v>46.747506541441027</v>
      </c>
      <c r="E85" s="184">
        <f t="shared" ca="1" si="13"/>
        <v>50</v>
      </c>
      <c r="F85" s="184">
        <f t="shared" si="7"/>
        <v>3000</v>
      </c>
      <c r="G85" s="184">
        <f t="shared" ca="1" si="8"/>
        <v>4107.189557646524</v>
      </c>
      <c r="H85" s="184">
        <f t="shared" ca="1" si="9"/>
        <v>5337.3753270720517</v>
      </c>
      <c r="I85" s="192">
        <f t="shared" ca="1" si="10"/>
        <v>-1230.1857694255277</v>
      </c>
    </row>
    <row r="86" spans="1:9" x14ac:dyDescent="0.25">
      <c r="A86" s="184">
        <v>71</v>
      </c>
      <c r="C86" s="63">
        <f t="shared" ca="1" si="11"/>
        <v>87.699957001515514</v>
      </c>
      <c r="D86" s="63">
        <f t="shared" ca="1" si="12"/>
        <v>43.704911864234766</v>
      </c>
      <c r="E86" s="184">
        <f t="shared" ca="1" si="13"/>
        <v>100</v>
      </c>
      <c r="F86" s="184">
        <f t="shared" si="7"/>
        <v>3000</v>
      </c>
      <c r="G86" s="184">
        <f t="shared" ca="1" si="8"/>
        <v>8769.9957001515522</v>
      </c>
      <c r="H86" s="184">
        <f t="shared" ca="1" si="9"/>
        <v>7370.4911864234764</v>
      </c>
      <c r="I86" s="192">
        <f t="shared" ca="1" si="10"/>
        <v>1399.5045137280758</v>
      </c>
    </row>
    <row r="87" spans="1:9" x14ac:dyDescent="0.25">
      <c r="A87" s="184">
        <v>72</v>
      </c>
      <c r="C87" s="63">
        <f t="shared" ca="1" si="11"/>
        <v>92.021714554653968</v>
      </c>
      <c r="D87" s="63">
        <f t="shared" ca="1" si="12"/>
        <v>43.611308429259367</v>
      </c>
      <c r="E87" s="184">
        <f t="shared" ca="1" si="13"/>
        <v>50</v>
      </c>
      <c r="F87" s="184">
        <f t="shared" si="7"/>
        <v>3000</v>
      </c>
      <c r="G87" s="184">
        <f t="shared" ca="1" si="8"/>
        <v>4601.0857277326986</v>
      </c>
      <c r="H87" s="184">
        <f t="shared" ca="1" si="9"/>
        <v>5180.5654214629685</v>
      </c>
      <c r="I87" s="192">
        <f t="shared" ca="1" si="10"/>
        <v>-579.4796937302699</v>
      </c>
    </row>
    <row r="88" spans="1:9" x14ac:dyDescent="0.25">
      <c r="A88" s="184">
        <v>73</v>
      </c>
      <c r="C88" s="63">
        <f t="shared" ca="1" si="11"/>
        <v>92.240791036265691</v>
      </c>
      <c r="D88" s="63">
        <f t="shared" ca="1" si="12"/>
        <v>47.614715314651463</v>
      </c>
      <c r="E88" s="184">
        <f t="shared" ca="1" si="13"/>
        <v>75</v>
      </c>
      <c r="F88" s="184">
        <f t="shared" si="7"/>
        <v>3000</v>
      </c>
      <c r="G88" s="184">
        <f t="shared" ca="1" si="8"/>
        <v>6918.0593277199268</v>
      </c>
      <c r="H88" s="184">
        <f t="shared" ca="1" si="9"/>
        <v>6571.1036485988598</v>
      </c>
      <c r="I88" s="192">
        <f t="shared" ca="1" si="10"/>
        <v>346.95567912106708</v>
      </c>
    </row>
    <row r="89" spans="1:9" x14ac:dyDescent="0.25">
      <c r="A89" s="184">
        <v>74</v>
      </c>
      <c r="C89" s="63">
        <f t="shared" ca="1" si="11"/>
        <v>93.343091551272906</v>
      </c>
      <c r="D89" s="63">
        <f t="shared" ca="1" si="12"/>
        <v>44.456988850688411</v>
      </c>
      <c r="E89" s="184">
        <f t="shared" ca="1" si="13"/>
        <v>75</v>
      </c>
      <c r="F89" s="184">
        <f t="shared" si="7"/>
        <v>3000</v>
      </c>
      <c r="G89" s="184">
        <f t="shared" ca="1" si="8"/>
        <v>7000.731866345468</v>
      </c>
      <c r="H89" s="184">
        <f t="shared" ca="1" si="9"/>
        <v>6334.2741638016305</v>
      </c>
      <c r="I89" s="192">
        <f t="shared" ca="1" si="10"/>
        <v>666.45770254383751</v>
      </c>
    </row>
    <row r="90" spans="1:9" x14ac:dyDescent="0.25">
      <c r="A90" s="184">
        <v>75</v>
      </c>
      <c r="C90" s="63">
        <f t="shared" ca="1" si="11"/>
        <v>79.874010680254457</v>
      </c>
      <c r="D90" s="63">
        <f t="shared" ca="1" si="12"/>
        <v>47.839526165860974</v>
      </c>
      <c r="E90" s="184">
        <f t="shared" ca="1" si="13"/>
        <v>50</v>
      </c>
      <c r="F90" s="184">
        <f t="shared" si="7"/>
        <v>3000</v>
      </c>
      <c r="G90" s="184">
        <f t="shared" ca="1" si="8"/>
        <v>3993.700534012723</v>
      </c>
      <c r="H90" s="184">
        <f t="shared" ca="1" si="9"/>
        <v>5391.9763082930485</v>
      </c>
      <c r="I90" s="192">
        <f t="shared" ca="1" si="10"/>
        <v>-1398.2757742803255</v>
      </c>
    </row>
    <row r="91" spans="1:9" x14ac:dyDescent="0.25">
      <c r="A91" s="184">
        <v>76</v>
      </c>
      <c r="C91" s="63">
        <f t="shared" ca="1" si="11"/>
        <v>90.030598992440531</v>
      </c>
      <c r="D91" s="63">
        <f t="shared" ca="1" si="12"/>
        <v>40.704322692001902</v>
      </c>
      <c r="E91" s="184">
        <f t="shared" ca="1" si="13"/>
        <v>50</v>
      </c>
      <c r="F91" s="184">
        <f t="shared" si="7"/>
        <v>3000</v>
      </c>
      <c r="G91" s="184">
        <f t="shared" ca="1" si="8"/>
        <v>4501.5299496220268</v>
      </c>
      <c r="H91" s="184">
        <f t="shared" ca="1" si="9"/>
        <v>5035.2161346000948</v>
      </c>
      <c r="I91" s="192">
        <f t="shared" ca="1" si="10"/>
        <v>-533.68618497806801</v>
      </c>
    </row>
    <row r="92" spans="1:9" x14ac:dyDescent="0.25">
      <c r="A92" s="184">
        <v>77</v>
      </c>
      <c r="C92" s="63">
        <f t="shared" ca="1" si="11"/>
        <v>83.683190861309711</v>
      </c>
      <c r="D92" s="63">
        <f t="shared" ca="1" si="12"/>
        <v>40.462153473535707</v>
      </c>
      <c r="E92" s="184">
        <f t="shared" ca="1" si="13"/>
        <v>75</v>
      </c>
      <c r="F92" s="184">
        <f t="shared" si="7"/>
        <v>3000</v>
      </c>
      <c r="G92" s="184">
        <f t="shared" ca="1" si="8"/>
        <v>6276.2393145982287</v>
      </c>
      <c r="H92" s="184">
        <f t="shared" ca="1" si="9"/>
        <v>6034.6615105151777</v>
      </c>
      <c r="I92" s="192">
        <f t="shared" ca="1" si="10"/>
        <v>241.57780408305098</v>
      </c>
    </row>
    <row r="93" spans="1:9" x14ac:dyDescent="0.25">
      <c r="A93" s="184">
        <v>78</v>
      </c>
      <c r="C93" s="63">
        <f t="shared" ca="1" si="11"/>
        <v>92.267908501877457</v>
      </c>
      <c r="D93" s="63">
        <f t="shared" ca="1" si="12"/>
        <v>48.797034295681847</v>
      </c>
      <c r="E93" s="184">
        <f t="shared" ca="1" si="13"/>
        <v>50</v>
      </c>
      <c r="F93" s="184">
        <f t="shared" si="7"/>
        <v>3000</v>
      </c>
      <c r="G93" s="184">
        <f t="shared" ca="1" si="8"/>
        <v>4613.3954250938732</v>
      </c>
      <c r="H93" s="184">
        <f t="shared" ca="1" si="9"/>
        <v>5439.8517147840921</v>
      </c>
      <c r="I93" s="192">
        <f t="shared" ca="1" si="10"/>
        <v>-826.45628969021891</v>
      </c>
    </row>
    <row r="94" spans="1:9" x14ac:dyDescent="0.25">
      <c r="A94" s="184">
        <v>79</v>
      </c>
      <c r="C94" s="63">
        <f t="shared" ca="1" si="11"/>
        <v>93.389790439692561</v>
      </c>
      <c r="D94" s="63">
        <f t="shared" ca="1" si="12"/>
        <v>42.921505041320202</v>
      </c>
      <c r="E94" s="184">
        <f t="shared" ca="1" si="13"/>
        <v>100</v>
      </c>
      <c r="F94" s="184">
        <f t="shared" si="7"/>
        <v>3000</v>
      </c>
      <c r="G94" s="184">
        <f t="shared" ca="1" si="8"/>
        <v>9338.979043969257</v>
      </c>
      <c r="H94" s="184">
        <f t="shared" ca="1" si="9"/>
        <v>7292.1505041320206</v>
      </c>
      <c r="I94" s="192">
        <f t="shared" ca="1" si="10"/>
        <v>2046.8285398372363</v>
      </c>
    </row>
    <row r="95" spans="1:9" x14ac:dyDescent="0.25">
      <c r="A95" s="184">
        <v>80</v>
      </c>
      <c r="C95" s="63">
        <f t="shared" ca="1" si="11"/>
        <v>86.857881920925067</v>
      </c>
      <c r="D95" s="63">
        <f t="shared" ca="1" si="12"/>
        <v>42.848866431531299</v>
      </c>
      <c r="E95" s="184">
        <f t="shared" ca="1" si="13"/>
        <v>75</v>
      </c>
      <c r="F95" s="184">
        <f t="shared" si="7"/>
        <v>3000</v>
      </c>
      <c r="G95" s="184">
        <f t="shared" ca="1" si="8"/>
        <v>6514.3411440693799</v>
      </c>
      <c r="H95" s="184">
        <f t="shared" ca="1" si="9"/>
        <v>6213.6649823648477</v>
      </c>
      <c r="I95" s="192">
        <f t="shared" ca="1" si="10"/>
        <v>300.67616170453221</v>
      </c>
    </row>
    <row r="96" spans="1:9" x14ac:dyDescent="0.25">
      <c r="A96" s="184">
        <v>81</v>
      </c>
      <c r="C96" s="63">
        <f t="shared" ca="1" si="11"/>
        <v>91.44698626102516</v>
      </c>
      <c r="D96" s="63">
        <f t="shared" ca="1" si="12"/>
        <v>43.543097369895541</v>
      </c>
      <c r="E96" s="184">
        <f t="shared" ca="1" si="13"/>
        <v>75</v>
      </c>
      <c r="F96" s="184">
        <f t="shared" si="7"/>
        <v>3000</v>
      </c>
      <c r="G96" s="184">
        <f t="shared" ca="1" si="8"/>
        <v>6858.5239695768869</v>
      </c>
      <c r="H96" s="184">
        <f t="shared" ca="1" si="9"/>
        <v>6265.7323027421662</v>
      </c>
      <c r="I96" s="192">
        <f t="shared" ca="1" si="10"/>
        <v>592.79166683472067</v>
      </c>
    </row>
    <row r="97" spans="1:9" x14ac:dyDescent="0.25">
      <c r="A97" s="184">
        <v>82</v>
      </c>
      <c r="C97" s="63">
        <f t="shared" ca="1" si="11"/>
        <v>86.337432173015472</v>
      </c>
      <c r="D97" s="63">
        <f t="shared" ca="1" si="12"/>
        <v>49.295018586283462</v>
      </c>
      <c r="E97" s="184">
        <f t="shared" ca="1" si="13"/>
        <v>100</v>
      </c>
      <c r="F97" s="184">
        <f t="shared" si="7"/>
        <v>3000</v>
      </c>
      <c r="G97" s="184">
        <f t="shared" ca="1" si="8"/>
        <v>8633.7432173015477</v>
      </c>
      <c r="H97" s="184">
        <f t="shared" ca="1" si="9"/>
        <v>7929.5018586283459</v>
      </c>
      <c r="I97" s="192">
        <f t="shared" ca="1" si="10"/>
        <v>704.24135867320183</v>
      </c>
    </row>
    <row r="98" spans="1:9" x14ac:dyDescent="0.25">
      <c r="A98" s="184">
        <v>83</v>
      </c>
      <c r="C98" s="63">
        <f t="shared" ca="1" si="11"/>
        <v>86.299478418867622</v>
      </c>
      <c r="D98" s="63">
        <f t="shared" ca="1" si="12"/>
        <v>47.943405642581709</v>
      </c>
      <c r="E98" s="184">
        <f t="shared" ca="1" si="13"/>
        <v>75</v>
      </c>
      <c r="F98" s="184">
        <f t="shared" si="7"/>
        <v>3000</v>
      </c>
      <c r="G98" s="184">
        <f t="shared" ca="1" si="8"/>
        <v>6472.4608814150715</v>
      </c>
      <c r="H98" s="184">
        <f t="shared" ca="1" si="9"/>
        <v>6595.7554231936283</v>
      </c>
      <c r="I98" s="192">
        <f t="shared" ca="1" si="10"/>
        <v>-123.29454177855678</v>
      </c>
    </row>
    <row r="99" spans="1:9" x14ac:dyDescent="0.25">
      <c r="A99" s="184">
        <v>84</v>
      </c>
      <c r="C99" s="63">
        <f t="shared" ca="1" si="11"/>
        <v>97.046117908627991</v>
      </c>
      <c r="D99" s="63">
        <f t="shared" ca="1" si="12"/>
        <v>40.917331124142891</v>
      </c>
      <c r="E99" s="184">
        <f t="shared" ca="1" si="13"/>
        <v>75</v>
      </c>
      <c r="F99" s="184">
        <f t="shared" si="7"/>
        <v>3000</v>
      </c>
      <c r="G99" s="184">
        <f t="shared" ca="1" si="8"/>
        <v>7278.4588431470993</v>
      </c>
      <c r="H99" s="184">
        <f t="shared" ca="1" si="9"/>
        <v>6068.7998343107174</v>
      </c>
      <c r="I99" s="192">
        <f t="shared" ca="1" si="10"/>
        <v>1209.6590088363819</v>
      </c>
    </row>
    <row r="100" spans="1:9" x14ac:dyDescent="0.25">
      <c r="A100" s="184">
        <v>85</v>
      </c>
      <c r="C100" s="63">
        <f t="shared" ca="1" si="11"/>
        <v>92.010931288321942</v>
      </c>
      <c r="D100" s="63">
        <f t="shared" ca="1" si="12"/>
        <v>46.267392392962414</v>
      </c>
      <c r="E100" s="184">
        <f t="shared" ca="1" si="13"/>
        <v>100</v>
      </c>
      <c r="F100" s="184">
        <f t="shared" si="7"/>
        <v>3000</v>
      </c>
      <c r="G100" s="184">
        <f t="shared" ca="1" si="8"/>
        <v>9201.0931288321935</v>
      </c>
      <c r="H100" s="184">
        <f t="shared" ca="1" si="9"/>
        <v>7626.7392392962411</v>
      </c>
      <c r="I100" s="192">
        <f t="shared" ca="1" si="10"/>
        <v>1574.3538895359525</v>
      </c>
    </row>
    <row r="101" spans="1:9" x14ac:dyDescent="0.25">
      <c r="A101" s="184">
        <v>86</v>
      </c>
      <c r="C101" s="63">
        <f t="shared" ca="1" si="11"/>
        <v>89.105899153245261</v>
      </c>
      <c r="D101" s="63">
        <f t="shared" ca="1" si="12"/>
        <v>41.559940402641793</v>
      </c>
      <c r="E101" s="184">
        <f t="shared" ca="1" si="13"/>
        <v>75</v>
      </c>
      <c r="F101" s="184">
        <f t="shared" si="7"/>
        <v>3000</v>
      </c>
      <c r="G101" s="184">
        <f t="shared" ca="1" si="8"/>
        <v>6682.9424364933948</v>
      </c>
      <c r="H101" s="184">
        <f t="shared" ca="1" si="9"/>
        <v>6116.9955301981345</v>
      </c>
      <c r="I101" s="192">
        <f t="shared" ca="1" si="10"/>
        <v>565.94690629526031</v>
      </c>
    </row>
    <row r="102" spans="1:9" x14ac:dyDescent="0.25">
      <c r="A102" s="184">
        <v>87</v>
      </c>
      <c r="C102" s="63">
        <f t="shared" ca="1" si="11"/>
        <v>87.781489457451642</v>
      </c>
      <c r="D102" s="63">
        <f t="shared" ca="1" si="12"/>
        <v>40.238571434234203</v>
      </c>
      <c r="E102" s="184">
        <f t="shared" ca="1" si="13"/>
        <v>75</v>
      </c>
      <c r="F102" s="184">
        <f t="shared" si="7"/>
        <v>3000</v>
      </c>
      <c r="G102" s="184">
        <f t="shared" ca="1" si="8"/>
        <v>6583.6117093088733</v>
      </c>
      <c r="H102" s="184">
        <f t="shared" ca="1" si="9"/>
        <v>6017.8928575675654</v>
      </c>
      <c r="I102" s="192">
        <f t="shared" ca="1" si="10"/>
        <v>565.71885174130784</v>
      </c>
    </row>
    <row r="103" spans="1:9" x14ac:dyDescent="0.25">
      <c r="A103" s="184">
        <v>88</v>
      </c>
      <c r="C103" s="63">
        <f t="shared" ca="1" si="11"/>
        <v>93.88707918035503</v>
      </c>
      <c r="D103" s="63">
        <f t="shared" ca="1" si="12"/>
        <v>48.588468357170925</v>
      </c>
      <c r="E103" s="184">
        <f t="shared" ca="1" si="13"/>
        <v>50</v>
      </c>
      <c r="F103" s="184">
        <f t="shared" si="7"/>
        <v>3000</v>
      </c>
      <c r="G103" s="184">
        <f t="shared" ca="1" si="8"/>
        <v>4694.3539590177515</v>
      </c>
      <c r="H103" s="184">
        <f t="shared" ca="1" si="9"/>
        <v>5429.4234178585466</v>
      </c>
      <c r="I103" s="192">
        <f t="shared" ca="1" si="10"/>
        <v>-735.06945884079505</v>
      </c>
    </row>
    <row r="104" spans="1:9" x14ac:dyDescent="0.25">
      <c r="A104" s="184">
        <v>89</v>
      </c>
      <c r="C104" s="63">
        <f t="shared" ca="1" si="11"/>
        <v>97.289639457999641</v>
      </c>
      <c r="D104" s="63">
        <f t="shared" ca="1" si="12"/>
        <v>43.074082139710001</v>
      </c>
      <c r="E104" s="184">
        <f t="shared" ca="1" si="13"/>
        <v>100</v>
      </c>
      <c r="F104" s="184">
        <f t="shared" si="7"/>
        <v>3000</v>
      </c>
      <c r="G104" s="184">
        <f t="shared" ca="1" si="8"/>
        <v>9728.9639457999638</v>
      </c>
      <c r="H104" s="184">
        <f t="shared" ca="1" si="9"/>
        <v>7307.4082139709999</v>
      </c>
      <c r="I104" s="192">
        <f t="shared" ca="1" si="10"/>
        <v>2421.5557318289639</v>
      </c>
    </row>
    <row r="105" spans="1:9" x14ac:dyDescent="0.25">
      <c r="A105" s="184">
        <v>90</v>
      </c>
      <c r="C105" s="63">
        <f t="shared" ca="1" si="11"/>
        <v>85.985213125455829</v>
      </c>
      <c r="D105" s="63">
        <f t="shared" ca="1" si="12"/>
        <v>41.106255142853634</v>
      </c>
      <c r="E105" s="184">
        <f t="shared" ca="1" si="13"/>
        <v>75</v>
      </c>
      <c r="F105" s="184">
        <f t="shared" si="7"/>
        <v>3000</v>
      </c>
      <c r="G105" s="184">
        <f t="shared" ca="1" si="8"/>
        <v>6448.8909844091868</v>
      </c>
      <c r="H105" s="184">
        <f t="shared" ca="1" si="9"/>
        <v>6082.9691357140227</v>
      </c>
      <c r="I105" s="192">
        <f t="shared" ca="1" si="10"/>
        <v>365.92184869516404</v>
      </c>
    </row>
    <row r="106" spans="1:9" x14ac:dyDescent="0.25">
      <c r="A106" s="184">
        <v>91</v>
      </c>
      <c r="C106" s="63">
        <f t="shared" ca="1" si="11"/>
        <v>89.672733508532772</v>
      </c>
      <c r="D106" s="63">
        <f t="shared" ca="1" si="12"/>
        <v>45.554112711780121</v>
      </c>
      <c r="E106" s="184">
        <f t="shared" ca="1" si="13"/>
        <v>75</v>
      </c>
      <c r="F106" s="184">
        <f t="shared" si="7"/>
        <v>3000</v>
      </c>
      <c r="G106" s="184">
        <f t="shared" ca="1" si="8"/>
        <v>6725.4550131399583</v>
      </c>
      <c r="H106" s="184">
        <f t="shared" ca="1" si="9"/>
        <v>6416.558453383509</v>
      </c>
      <c r="I106" s="192">
        <f t="shared" ca="1" si="10"/>
        <v>308.89655975644928</v>
      </c>
    </row>
    <row r="107" spans="1:9" x14ac:dyDescent="0.25">
      <c r="A107" s="184">
        <v>92</v>
      </c>
      <c r="C107" s="63">
        <f t="shared" ca="1" si="11"/>
        <v>89.388497803180144</v>
      </c>
      <c r="D107" s="63">
        <f t="shared" ca="1" si="12"/>
        <v>40.605360323548993</v>
      </c>
      <c r="E107" s="184">
        <f t="shared" ca="1" si="13"/>
        <v>50</v>
      </c>
      <c r="F107" s="184">
        <f t="shared" si="7"/>
        <v>3000</v>
      </c>
      <c r="G107" s="184">
        <f t="shared" ca="1" si="8"/>
        <v>4469.4248901590072</v>
      </c>
      <c r="H107" s="184">
        <f t="shared" ca="1" si="9"/>
        <v>5030.2680161774497</v>
      </c>
      <c r="I107" s="192">
        <f t="shared" ca="1" si="10"/>
        <v>-560.84312601844249</v>
      </c>
    </row>
    <row r="108" spans="1:9" x14ac:dyDescent="0.25">
      <c r="A108" s="184">
        <v>93</v>
      </c>
      <c r="C108" s="63">
        <f t="shared" ca="1" si="11"/>
        <v>88.12463178512057</v>
      </c>
      <c r="D108" s="63">
        <f t="shared" ca="1" si="12"/>
        <v>41.213569894552577</v>
      </c>
      <c r="E108" s="184">
        <f t="shared" ca="1" si="13"/>
        <v>100</v>
      </c>
      <c r="F108" s="184">
        <f t="shared" si="7"/>
        <v>3000</v>
      </c>
      <c r="G108" s="184">
        <f t="shared" ca="1" si="8"/>
        <v>8812.4631785120564</v>
      </c>
      <c r="H108" s="184">
        <f t="shared" ca="1" si="9"/>
        <v>7121.3569894552575</v>
      </c>
      <c r="I108" s="192">
        <f t="shared" ca="1" si="10"/>
        <v>1691.1061890567989</v>
      </c>
    </row>
    <row r="109" spans="1:9" x14ac:dyDescent="0.25">
      <c r="A109" s="184">
        <v>94</v>
      </c>
      <c r="C109" s="63">
        <f t="shared" ca="1" si="11"/>
        <v>97.472060692323311</v>
      </c>
      <c r="D109" s="63">
        <f t="shared" ca="1" si="12"/>
        <v>49.518675713306941</v>
      </c>
      <c r="E109" s="184">
        <f t="shared" ca="1" si="13"/>
        <v>100</v>
      </c>
      <c r="F109" s="184">
        <f t="shared" si="7"/>
        <v>3000</v>
      </c>
      <c r="G109" s="184">
        <f t="shared" ca="1" si="8"/>
        <v>9747.2060692323303</v>
      </c>
      <c r="H109" s="184">
        <f t="shared" ca="1" si="9"/>
        <v>7951.8675713306939</v>
      </c>
      <c r="I109" s="192">
        <f t="shared" ca="1" si="10"/>
        <v>1795.3384979016364</v>
      </c>
    </row>
    <row r="110" spans="1:9" x14ac:dyDescent="0.25">
      <c r="A110" s="184">
        <v>95</v>
      </c>
      <c r="C110" s="63">
        <f t="shared" ca="1" si="11"/>
        <v>90.463611217369376</v>
      </c>
      <c r="D110" s="63">
        <f t="shared" ca="1" si="12"/>
        <v>47.309242034620553</v>
      </c>
      <c r="E110" s="184">
        <f t="shared" ca="1" si="13"/>
        <v>75</v>
      </c>
      <c r="F110" s="184">
        <f t="shared" si="7"/>
        <v>3000</v>
      </c>
      <c r="G110" s="184">
        <f t="shared" ca="1" si="8"/>
        <v>6784.770841302703</v>
      </c>
      <c r="H110" s="184">
        <f t="shared" ca="1" si="9"/>
        <v>6548.193152596541</v>
      </c>
      <c r="I110" s="192">
        <f t="shared" ca="1" si="10"/>
        <v>236.57768870616201</v>
      </c>
    </row>
    <row r="111" spans="1:9" x14ac:dyDescent="0.25">
      <c r="A111" s="184">
        <v>96</v>
      </c>
      <c r="C111" s="63">
        <f t="shared" ca="1" si="11"/>
        <v>91.593495465036227</v>
      </c>
      <c r="D111" s="63">
        <f t="shared" ca="1" si="12"/>
        <v>41.828653836858976</v>
      </c>
      <c r="E111" s="184">
        <f t="shared" ca="1" si="13"/>
        <v>75</v>
      </c>
      <c r="F111" s="184">
        <f t="shared" si="7"/>
        <v>3000</v>
      </c>
      <c r="G111" s="184">
        <f t="shared" ca="1" si="8"/>
        <v>6869.5121598777168</v>
      </c>
      <c r="H111" s="184">
        <f t="shared" ca="1" si="9"/>
        <v>6137.1490377644232</v>
      </c>
      <c r="I111" s="192">
        <f t="shared" ca="1" si="10"/>
        <v>732.36312211329368</v>
      </c>
    </row>
    <row r="112" spans="1:9" x14ac:dyDescent="0.25">
      <c r="A112" s="184">
        <v>97</v>
      </c>
      <c r="C112" s="63">
        <f t="shared" ca="1" si="11"/>
        <v>87.428062599397222</v>
      </c>
      <c r="D112" s="63">
        <f t="shared" ca="1" si="12"/>
        <v>49.774426242736411</v>
      </c>
      <c r="E112" s="184">
        <f t="shared" ca="1" si="13"/>
        <v>75</v>
      </c>
      <c r="F112" s="184">
        <f t="shared" si="7"/>
        <v>3000</v>
      </c>
      <c r="G112" s="184">
        <f t="shared" ca="1" si="8"/>
        <v>6557.1046949547917</v>
      </c>
      <c r="H112" s="184">
        <f t="shared" ca="1" si="9"/>
        <v>6733.0819682052306</v>
      </c>
      <c r="I112" s="192">
        <f t="shared" ca="1" si="10"/>
        <v>-175.97727325043888</v>
      </c>
    </row>
    <row r="113" spans="1:9" x14ac:dyDescent="0.25">
      <c r="A113" s="184">
        <v>98</v>
      </c>
      <c r="C113" s="63">
        <f t="shared" ca="1" si="11"/>
        <v>105.25898829653646</v>
      </c>
      <c r="D113" s="63">
        <f t="shared" ca="1" si="12"/>
        <v>45.710027482718402</v>
      </c>
      <c r="E113" s="184">
        <f t="shared" ca="1" si="13"/>
        <v>75</v>
      </c>
      <c r="F113" s="184">
        <f t="shared" si="7"/>
        <v>3000</v>
      </c>
      <c r="G113" s="184">
        <f t="shared" ca="1" si="8"/>
        <v>7894.4241222402343</v>
      </c>
      <c r="H113" s="184">
        <f t="shared" ca="1" si="9"/>
        <v>6428.2520612038807</v>
      </c>
      <c r="I113" s="192">
        <f t="shared" ca="1" si="10"/>
        <v>1466.1720610363536</v>
      </c>
    </row>
    <row r="114" spans="1:9" x14ac:dyDescent="0.25">
      <c r="A114" s="184">
        <v>99</v>
      </c>
      <c r="C114" s="63">
        <f t="shared" ca="1" si="11"/>
        <v>88.417588116033173</v>
      </c>
      <c r="D114" s="63">
        <f t="shared" ca="1" si="12"/>
        <v>47.277912925691183</v>
      </c>
      <c r="E114" s="184">
        <f t="shared" ca="1" si="13"/>
        <v>75</v>
      </c>
      <c r="F114" s="184">
        <f t="shared" si="7"/>
        <v>3000</v>
      </c>
      <c r="G114" s="184">
        <f t="shared" ca="1" si="8"/>
        <v>6631.3191087024879</v>
      </c>
      <c r="H114" s="184">
        <f t="shared" ca="1" si="9"/>
        <v>6545.8434694268381</v>
      </c>
      <c r="I114" s="192">
        <f t="shared" ca="1" si="10"/>
        <v>85.475639275649883</v>
      </c>
    </row>
    <row r="115" spans="1:9" x14ac:dyDescent="0.25">
      <c r="A115" s="184">
        <v>100</v>
      </c>
      <c r="C115" s="63">
        <f t="shared" ca="1" si="11"/>
        <v>102.23273494167583</v>
      </c>
      <c r="D115" s="63">
        <f t="shared" ca="1" si="12"/>
        <v>44.850938548733261</v>
      </c>
      <c r="E115" s="184">
        <f t="shared" ca="1" si="13"/>
        <v>75</v>
      </c>
      <c r="F115" s="184">
        <f t="shared" si="7"/>
        <v>3000</v>
      </c>
      <c r="G115" s="184">
        <f t="shared" ca="1" si="8"/>
        <v>7667.4551206256874</v>
      </c>
      <c r="H115" s="184">
        <f t="shared" ca="1" si="9"/>
        <v>6363.8203911549945</v>
      </c>
      <c r="I115" s="192">
        <f t="shared" ca="1" si="10"/>
        <v>1303.6347294706929</v>
      </c>
    </row>
    <row r="116" spans="1:9" x14ac:dyDescent="0.25">
      <c r="A116" s="184">
        <v>101</v>
      </c>
      <c r="C116" s="63">
        <f t="shared" ca="1" si="11"/>
        <v>86.158640228645908</v>
      </c>
      <c r="D116" s="63">
        <f t="shared" ca="1" si="12"/>
        <v>40.788022994962866</v>
      </c>
      <c r="E116" s="184">
        <f t="shared" ca="1" si="13"/>
        <v>50</v>
      </c>
      <c r="F116" s="184">
        <f t="shared" si="7"/>
        <v>3000</v>
      </c>
      <c r="G116" s="184">
        <f t="shared" ca="1" si="8"/>
        <v>4307.9320114322954</v>
      </c>
      <c r="H116" s="184">
        <f t="shared" ca="1" si="9"/>
        <v>5039.4011497481433</v>
      </c>
      <c r="I116" s="192">
        <f t="shared" ca="1" si="10"/>
        <v>-731.46913831584789</v>
      </c>
    </row>
    <row r="117" spans="1:9" x14ac:dyDescent="0.25">
      <c r="A117" s="184">
        <v>102</v>
      </c>
      <c r="C117" s="63">
        <f t="shared" ca="1" si="11"/>
        <v>89.23392300906437</v>
      </c>
      <c r="D117" s="63">
        <f t="shared" ca="1" si="12"/>
        <v>45.262195005747387</v>
      </c>
      <c r="E117" s="184">
        <f t="shared" ca="1" si="13"/>
        <v>75</v>
      </c>
      <c r="F117" s="184">
        <f t="shared" si="7"/>
        <v>3000</v>
      </c>
      <c r="G117" s="184">
        <f t="shared" ca="1" si="8"/>
        <v>6692.5442256798278</v>
      </c>
      <c r="H117" s="184">
        <f t="shared" ca="1" si="9"/>
        <v>6394.6646254310544</v>
      </c>
      <c r="I117" s="192">
        <f t="shared" ca="1" si="10"/>
        <v>297.87960024877339</v>
      </c>
    </row>
    <row r="118" spans="1:9" x14ac:dyDescent="0.25">
      <c r="A118" s="184">
        <v>103</v>
      </c>
      <c r="C118" s="63">
        <f t="shared" ca="1" si="11"/>
        <v>83.718409941521557</v>
      </c>
      <c r="D118" s="63">
        <f t="shared" ca="1" si="12"/>
        <v>45.065953964964791</v>
      </c>
      <c r="E118" s="184">
        <f t="shared" ca="1" si="13"/>
        <v>50</v>
      </c>
      <c r="F118" s="184">
        <f t="shared" si="7"/>
        <v>3000</v>
      </c>
      <c r="G118" s="184">
        <f t="shared" ca="1" si="8"/>
        <v>4185.9204970760775</v>
      </c>
      <c r="H118" s="184">
        <f t="shared" ca="1" si="9"/>
        <v>5253.2976982482396</v>
      </c>
      <c r="I118" s="192">
        <f t="shared" ca="1" si="10"/>
        <v>-1067.3772011721621</v>
      </c>
    </row>
    <row r="119" spans="1:9" x14ac:dyDescent="0.25">
      <c r="A119" s="184">
        <v>104</v>
      </c>
      <c r="C119" s="63">
        <f t="shared" ca="1" si="11"/>
        <v>92.302397278424721</v>
      </c>
      <c r="D119" s="63">
        <f t="shared" ca="1" si="12"/>
        <v>42.287131523332505</v>
      </c>
      <c r="E119" s="184">
        <f t="shared" ca="1" si="13"/>
        <v>75</v>
      </c>
      <c r="F119" s="184">
        <f t="shared" si="7"/>
        <v>3000</v>
      </c>
      <c r="G119" s="184">
        <f t="shared" ca="1" si="8"/>
        <v>6922.6797958818543</v>
      </c>
      <c r="H119" s="184">
        <f t="shared" ca="1" si="9"/>
        <v>6171.5348642499375</v>
      </c>
      <c r="I119" s="192">
        <f t="shared" ca="1" si="10"/>
        <v>751.14493163191673</v>
      </c>
    </row>
    <row r="120" spans="1:9" x14ac:dyDescent="0.25">
      <c r="A120" s="184">
        <v>105</v>
      </c>
      <c r="C120" s="63">
        <f t="shared" ca="1" si="11"/>
        <v>94.680858841108659</v>
      </c>
      <c r="D120" s="63">
        <f t="shared" ca="1" si="12"/>
        <v>44.379269820040022</v>
      </c>
      <c r="E120" s="184">
        <f t="shared" ca="1" si="13"/>
        <v>75</v>
      </c>
      <c r="F120" s="184">
        <f t="shared" si="7"/>
        <v>3000</v>
      </c>
      <c r="G120" s="184">
        <f t="shared" ca="1" si="8"/>
        <v>7101.0644130831497</v>
      </c>
      <c r="H120" s="184">
        <f t="shared" ca="1" si="9"/>
        <v>6328.4452365030011</v>
      </c>
      <c r="I120" s="192">
        <f t="shared" ca="1" si="10"/>
        <v>772.61917658014863</v>
      </c>
    </row>
    <row r="121" spans="1:9" x14ac:dyDescent="0.25">
      <c r="A121" s="184">
        <v>106</v>
      </c>
      <c r="C121" s="63">
        <f t="shared" ca="1" si="11"/>
        <v>98.832519511118676</v>
      </c>
      <c r="D121" s="63">
        <f t="shared" ca="1" si="12"/>
        <v>41.073559281908615</v>
      </c>
      <c r="E121" s="184">
        <f t="shared" ca="1" si="13"/>
        <v>75</v>
      </c>
      <c r="F121" s="184">
        <f t="shared" si="7"/>
        <v>3000</v>
      </c>
      <c r="G121" s="184">
        <f t="shared" ca="1" si="8"/>
        <v>7412.4389633339006</v>
      </c>
      <c r="H121" s="184">
        <f t="shared" ca="1" si="9"/>
        <v>6080.516946143146</v>
      </c>
      <c r="I121" s="192">
        <f t="shared" ca="1" si="10"/>
        <v>1331.9220171907546</v>
      </c>
    </row>
    <row r="122" spans="1:9" x14ac:dyDescent="0.25">
      <c r="A122" s="184">
        <v>107</v>
      </c>
      <c r="C122" s="63">
        <f t="shared" ca="1" si="11"/>
        <v>93.664256147311207</v>
      </c>
      <c r="D122" s="63">
        <f t="shared" ca="1" si="12"/>
        <v>40.538108938517325</v>
      </c>
      <c r="E122" s="184">
        <f t="shared" ca="1" si="13"/>
        <v>75</v>
      </c>
      <c r="F122" s="184">
        <f t="shared" si="7"/>
        <v>3000</v>
      </c>
      <c r="G122" s="184">
        <f t="shared" ca="1" si="8"/>
        <v>7024.8192110483405</v>
      </c>
      <c r="H122" s="184">
        <f t="shared" ca="1" si="9"/>
        <v>6040.3581703887994</v>
      </c>
      <c r="I122" s="192">
        <f t="shared" ca="1" si="10"/>
        <v>984.46104065954114</v>
      </c>
    </row>
    <row r="123" spans="1:9" x14ac:dyDescent="0.25">
      <c r="A123" s="184">
        <v>108</v>
      </c>
      <c r="C123" s="63">
        <f t="shared" ca="1" si="11"/>
        <v>91.762465139882167</v>
      </c>
      <c r="D123" s="63">
        <f t="shared" ca="1" si="12"/>
        <v>46.015793733650256</v>
      </c>
      <c r="E123" s="184">
        <f t="shared" ca="1" si="13"/>
        <v>75</v>
      </c>
      <c r="F123" s="184">
        <f t="shared" si="7"/>
        <v>3000</v>
      </c>
      <c r="G123" s="184">
        <f t="shared" ca="1" si="8"/>
        <v>6882.1848854911623</v>
      </c>
      <c r="H123" s="184">
        <f t="shared" ca="1" si="9"/>
        <v>6451.1845300237692</v>
      </c>
      <c r="I123" s="192">
        <f t="shared" ca="1" si="10"/>
        <v>431.00035546739309</v>
      </c>
    </row>
    <row r="124" spans="1:9" x14ac:dyDescent="0.25">
      <c r="A124" s="184">
        <v>109</v>
      </c>
      <c r="C124" s="63">
        <f t="shared" ca="1" si="11"/>
        <v>86.45304916502046</v>
      </c>
      <c r="D124" s="63">
        <f t="shared" ca="1" si="12"/>
        <v>46.407701636150499</v>
      </c>
      <c r="E124" s="184">
        <f t="shared" ca="1" si="13"/>
        <v>75</v>
      </c>
      <c r="F124" s="184">
        <f t="shared" si="7"/>
        <v>3000</v>
      </c>
      <c r="G124" s="184">
        <f t="shared" ca="1" si="8"/>
        <v>6483.9786873765343</v>
      </c>
      <c r="H124" s="184">
        <f t="shared" ca="1" si="9"/>
        <v>6480.5776227112874</v>
      </c>
      <c r="I124" s="192">
        <f t="shared" ca="1" si="10"/>
        <v>3.4010646652468495</v>
      </c>
    </row>
    <row r="125" spans="1:9" x14ac:dyDescent="0.25">
      <c r="A125" s="184">
        <v>110</v>
      </c>
      <c r="C125" s="63">
        <f t="shared" ca="1" si="11"/>
        <v>85.532071556619798</v>
      </c>
      <c r="D125" s="63">
        <f t="shared" ca="1" si="12"/>
        <v>48.3695731314683</v>
      </c>
      <c r="E125" s="184">
        <f t="shared" ca="1" si="13"/>
        <v>100</v>
      </c>
      <c r="F125" s="184">
        <f t="shared" si="7"/>
        <v>3000</v>
      </c>
      <c r="G125" s="184">
        <f t="shared" ca="1" si="8"/>
        <v>8553.2071556619794</v>
      </c>
      <c r="H125" s="184">
        <f t="shared" ca="1" si="9"/>
        <v>7836.9573131468296</v>
      </c>
      <c r="I125" s="192">
        <f t="shared" ca="1" si="10"/>
        <v>716.24984251514979</v>
      </c>
    </row>
    <row r="126" spans="1:9" x14ac:dyDescent="0.25">
      <c r="A126" s="184">
        <v>111</v>
      </c>
      <c r="C126" s="63">
        <f t="shared" ca="1" si="11"/>
        <v>89.200284581414991</v>
      </c>
      <c r="D126" s="63">
        <f t="shared" ca="1" si="12"/>
        <v>48.804224671499931</v>
      </c>
      <c r="E126" s="184">
        <f t="shared" ca="1" si="13"/>
        <v>100</v>
      </c>
      <c r="F126" s="184">
        <f t="shared" si="7"/>
        <v>3000</v>
      </c>
      <c r="G126" s="184">
        <f t="shared" ca="1" si="8"/>
        <v>8920.0284581414999</v>
      </c>
      <c r="H126" s="184">
        <f t="shared" ca="1" si="9"/>
        <v>7880.4224671499933</v>
      </c>
      <c r="I126" s="192">
        <f t="shared" ca="1" si="10"/>
        <v>1039.6059909915066</v>
      </c>
    </row>
    <row r="127" spans="1:9" x14ac:dyDescent="0.25">
      <c r="A127" s="184">
        <v>112</v>
      </c>
      <c r="C127" s="63">
        <f t="shared" ca="1" si="11"/>
        <v>84.243551932779837</v>
      </c>
      <c r="D127" s="63">
        <f t="shared" ca="1" si="12"/>
        <v>47.139199823560972</v>
      </c>
      <c r="E127" s="184">
        <f t="shared" ca="1" si="13"/>
        <v>75</v>
      </c>
      <c r="F127" s="184">
        <f t="shared" si="7"/>
        <v>3000</v>
      </c>
      <c r="G127" s="184">
        <f t="shared" ca="1" si="8"/>
        <v>6318.2663949584876</v>
      </c>
      <c r="H127" s="184">
        <f t="shared" ca="1" si="9"/>
        <v>6535.4399867670727</v>
      </c>
      <c r="I127" s="192">
        <f t="shared" ca="1" si="10"/>
        <v>-217.17359180858512</v>
      </c>
    </row>
    <row r="128" spans="1:9" x14ac:dyDescent="0.25">
      <c r="A128" s="184">
        <v>113</v>
      </c>
      <c r="C128" s="63">
        <f t="shared" ca="1" si="11"/>
        <v>91.450368023622659</v>
      </c>
      <c r="D128" s="63">
        <f t="shared" ca="1" si="12"/>
        <v>42.44742222317138</v>
      </c>
      <c r="E128" s="184">
        <f t="shared" ca="1" si="13"/>
        <v>50</v>
      </c>
      <c r="F128" s="184">
        <f t="shared" si="7"/>
        <v>3000</v>
      </c>
      <c r="G128" s="184">
        <f t="shared" ca="1" si="8"/>
        <v>4572.5184011811325</v>
      </c>
      <c r="H128" s="184">
        <f t="shared" ca="1" si="9"/>
        <v>5122.371111158569</v>
      </c>
      <c r="I128" s="192">
        <f t="shared" ca="1" si="10"/>
        <v>-549.85270997743646</v>
      </c>
    </row>
    <row r="129" spans="1:9" x14ac:dyDescent="0.25">
      <c r="A129" s="184">
        <v>114</v>
      </c>
      <c r="C129" s="63">
        <f t="shared" ca="1" si="11"/>
        <v>87.606003070535252</v>
      </c>
      <c r="D129" s="63">
        <f t="shared" ca="1" si="12"/>
        <v>41.543057477333264</v>
      </c>
      <c r="E129" s="184">
        <f t="shared" ca="1" si="13"/>
        <v>50</v>
      </c>
      <c r="F129" s="184">
        <f t="shared" si="7"/>
        <v>3000</v>
      </c>
      <c r="G129" s="184">
        <f t="shared" ca="1" si="8"/>
        <v>4380.3001535267622</v>
      </c>
      <c r="H129" s="184">
        <f t="shared" ca="1" si="9"/>
        <v>5077.152873866663</v>
      </c>
      <c r="I129" s="192">
        <f t="shared" ca="1" si="10"/>
        <v>-696.85272033990077</v>
      </c>
    </row>
    <row r="130" spans="1:9" x14ac:dyDescent="0.25">
      <c r="A130" s="184">
        <v>115</v>
      </c>
      <c r="C130" s="63">
        <f t="shared" ca="1" si="11"/>
        <v>91.801691988417829</v>
      </c>
      <c r="D130" s="63">
        <f t="shared" ca="1" si="12"/>
        <v>41.910781424550855</v>
      </c>
      <c r="E130" s="184">
        <f t="shared" ca="1" si="13"/>
        <v>75</v>
      </c>
      <c r="F130" s="184">
        <f t="shared" si="7"/>
        <v>3000</v>
      </c>
      <c r="G130" s="184">
        <f t="shared" ca="1" si="8"/>
        <v>6885.1268991313373</v>
      </c>
      <c r="H130" s="184">
        <f t="shared" ca="1" si="9"/>
        <v>6143.308606841314</v>
      </c>
      <c r="I130" s="192">
        <f t="shared" ca="1" si="10"/>
        <v>741.81829229002324</v>
      </c>
    </row>
    <row r="131" spans="1:9" x14ac:dyDescent="0.25">
      <c r="A131" s="184">
        <v>116</v>
      </c>
      <c r="C131" s="63">
        <f t="shared" ca="1" si="11"/>
        <v>99.439938198862265</v>
      </c>
      <c r="D131" s="63">
        <f t="shared" ca="1" si="12"/>
        <v>43.004628580071461</v>
      </c>
      <c r="E131" s="184">
        <f t="shared" ca="1" si="13"/>
        <v>100</v>
      </c>
      <c r="F131" s="184">
        <f t="shared" si="7"/>
        <v>3000</v>
      </c>
      <c r="G131" s="184">
        <f t="shared" ca="1" si="8"/>
        <v>9943.9938198862274</v>
      </c>
      <c r="H131" s="184">
        <f t="shared" ca="1" si="9"/>
        <v>7300.4628580071458</v>
      </c>
      <c r="I131" s="192">
        <f t="shared" ca="1" si="10"/>
        <v>2643.5309618790816</v>
      </c>
    </row>
    <row r="132" spans="1:9" x14ac:dyDescent="0.25">
      <c r="A132" s="184">
        <v>117</v>
      </c>
      <c r="C132" s="63">
        <f t="shared" ca="1" si="11"/>
        <v>86.890365627371054</v>
      </c>
      <c r="D132" s="63">
        <f t="shared" ca="1" si="12"/>
        <v>40.617824781471015</v>
      </c>
      <c r="E132" s="184">
        <f t="shared" ca="1" si="13"/>
        <v>100</v>
      </c>
      <c r="F132" s="184">
        <f t="shared" si="7"/>
        <v>3000</v>
      </c>
      <c r="G132" s="184">
        <f t="shared" ca="1" si="8"/>
        <v>8689.0365627371048</v>
      </c>
      <c r="H132" s="184">
        <f t="shared" ca="1" si="9"/>
        <v>7061.7824781471008</v>
      </c>
      <c r="I132" s="192">
        <f t="shared" ca="1" si="10"/>
        <v>1627.2540845900039</v>
      </c>
    </row>
    <row r="133" spans="1:9" x14ac:dyDescent="0.25">
      <c r="A133" s="184">
        <v>118</v>
      </c>
      <c r="C133" s="63">
        <f t="shared" ca="1" si="11"/>
        <v>93.494896699731882</v>
      </c>
      <c r="D133" s="63">
        <f t="shared" ca="1" si="12"/>
        <v>42.384197198872918</v>
      </c>
      <c r="E133" s="184">
        <f t="shared" ca="1" si="13"/>
        <v>100</v>
      </c>
      <c r="F133" s="184">
        <f t="shared" si="7"/>
        <v>3000</v>
      </c>
      <c r="G133" s="184">
        <f t="shared" ca="1" si="8"/>
        <v>9349.4896699731889</v>
      </c>
      <c r="H133" s="184">
        <f t="shared" ca="1" si="9"/>
        <v>7238.4197198872916</v>
      </c>
      <c r="I133" s="192">
        <f t="shared" ca="1" si="10"/>
        <v>2111.0699500858973</v>
      </c>
    </row>
    <row r="134" spans="1:9" x14ac:dyDescent="0.25">
      <c r="A134" s="184">
        <v>119</v>
      </c>
      <c r="C134" s="63">
        <f t="shared" ca="1" si="11"/>
        <v>93.55304293302666</v>
      </c>
      <c r="D134" s="63">
        <f t="shared" ca="1" si="12"/>
        <v>46.699960744862182</v>
      </c>
      <c r="E134" s="184">
        <f t="shared" ca="1" si="13"/>
        <v>75</v>
      </c>
      <c r="F134" s="184">
        <f t="shared" si="7"/>
        <v>3000</v>
      </c>
      <c r="G134" s="184">
        <f t="shared" ca="1" si="8"/>
        <v>7016.4782199769998</v>
      </c>
      <c r="H134" s="184">
        <f t="shared" ca="1" si="9"/>
        <v>6502.4970558646637</v>
      </c>
      <c r="I134" s="192">
        <f t="shared" ca="1" si="10"/>
        <v>513.98116411233605</v>
      </c>
    </row>
    <row r="135" spans="1:9" x14ac:dyDescent="0.25">
      <c r="A135" s="184">
        <v>120</v>
      </c>
      <c r="C135" s="63">
        <f t="shared" ca="1" si="11"/>
        <v>93.087645703049603</v>
      </c>
      <c r="D135" s="63">
        <f t="shared" ca="1" si="12"/>
        <v>47.060459828852956</v>
      </c>
      <c r="E135" s="184">
        <f t="shared" ca="1" si="13"/>
        <v>75</v>
      </c>
      <c r="F135" s="184">
        <f t="shared" si="7"/>
        <v>3000</v>
      </c>
      <c r="G135" s="184">
        <f t="shared" ca="1" si="8"/>
        <v>6981.5734277287202</v>
      </c>
      <c r="H135" s="184">
        <f t="shared" ca="1" si="9"/>
        <v>6529.5344871639718</v>
      </c>
      <c r="I135" s="192">
        <f t="shared" ca="1" si="10"/>
        <v>452.03894056474837</v>
      </c>
    </row>
    <row r="136" spans="1:9" x14ac:dyDescent="0.25">
      <c r="A136" s="184">
        <v>121</v>
      </c>
      <c r="C136" s="63">
        <f t="shared" ca="1" si="11"/>
        <v>92.435452918564948</v>
      </c>
      <c r="D136" s="63">
        <f t="shared" ca="1" si="12"/>
        <v>48.395046730054432</v>
      </c>
      <c r="E136" s="184">
        <f t="shared" ca="1" si="13"/>
        <v>50</v>
      </c>
      <c r="F136" s="184">
        <f t="shared" si="7"/>
        <v>3000</v>
      </c>
      <c r="G136" s="184">
        <f t="shared" ca="1" si="8"/>
        <v>4621.7726459282476</v>
      </c>
      <c r="H136" s="184">
        <f t="shared" ca="1" si="9"/>
        <v>5419.7523365027209</v>
      </c>
      <c r="I136" s="192">
        <f t="shared" ca="1" si="10"/>
        <v>-797.97969057447335</v>
      </c>
    </row>
    <row r="137" spans="1:9" x14ac:dyDescent="0.25">
      <c r="A137" s="184">
        <v>122</v>
      </c>
      <c r="C137" s="63">
        <f t="shared" ca="1" si="11"/>
        <v>95.142739588955649</v>
      </c>
      <c r="D137" s="63">
        <f t="shared" ca="1" si="12"/>
        <v>44.877330140770169</v>
      </c>
      <c r="E137" s="184">
        <f t="shared" ca="1" si="13"/>
        <v>50</v>
      </c>
      <c r="F137" s="184">
        <f t="shared" si="7"/>
        <v>3000</v>
      </c>
      <c r="G137" s="184">
        <f t="shared" ca="1" si="8"/>
        <v>4757.1369794477823</v>
      </c>
      <c r="H137" s="184">
        <f t="shared" ca="1" si="9"/>
        <v>5243.8665070385086</v>
      </c>
      <c r="I137" s="192">
        <f t="shared" ca="1" si="10"/>
        <v>-486.72952759072632</v>
      </c>
    </row>
    <row r="138" spans="1:9" x14ac:dyDescent="0.25">
      <c r="A138" s="184">
        <v>123</v>
      </c>
      <c r="C138" s="63">
        <f t="shared" ca="1" si="11"/>
        <v>90.053110639532449</v>
      </c>
      <c r="D138" s="63">
        <f t="shared" ca="1" si="12"/>
        <v>44.920592117865937</v>
      </c>
      <c r="E138" s="184">
        <f t="shared" ca="1" si="13"/>
        <v>75</v>
      </c>
      <c r="F138" s="184">
        <f t="shared" si="7"/>
        <v>3000</v>
      </c>
      <c r="G138" s="184">
        <f t="shared" ca="1" si="8"/>
        <v>6753.9832979649336</v>
      </c>
      <c r="H138" s="184">
        <f t="shared" ca="1" si="9"/>
        <v>6369.0444088399454</v>
      </c>
      <c r="I138" s="192">
        <f t="shared" ca="1" si="10"/>
        <v>384.93888912498824</v>
      </c>
    </row>
    <row r="139" spans="1:9" x14ac:dyDescent="0.25">
      <c r="A139" s="184">
        <v>124</v>
      </c>
      <c r="C139" s="63">
        <f t="shared" ca="1" si="11"/>
        <v>85.487852180577889</v>
      </c>
      <c r="D139" s="63">
        <f t="shared" ca="1" si="12"/>
        <v>44.241107539005561</v>
      </c>
      <c r="E139" s="184">
        <f t="shared" ca="1" si="13"/>
        <v>75</v>
      </c>
      <c r="F139" s="184">
        <f t="shared" si="7"/>
        <v>3000</v>
      </c>
      <c r="G139" s="184">
        <f t="shared" ca="1" si="8"/>
        <v>6411.5889135433417</v>
      </c>
      <c r="H139" s="184">
        <f t="shared" ca="1" si="9"/>
        <v>6318.0830654254169</v>
      </c>
      <c r="I139" s="192">
        <f t="shared" ca="1" si="10"/>
        <v>93.50584811792487</v>
      </c>
    </row>
    <row r="140" spans="1:9" x14ac:dyDescent="0.25">
      <c r="A140" s="184">
        <v>125</v>
      </c>
      <c r="C140" s="63">
        <f t="shared" ca="1" si="11"/>
        <v>94.820183953375306</v>
      </c>
      <c r="D140" s="63">
        <f t="shared" ca="1" si="12"/>
        <v>49.596941067184559</v>
      </c>
      <c r="E140" s="184">
        <f t="shared" ca="1" si="13"/>
        <v>75</v>
      </c>
      <c r="F140" s="184">
        <f t="shared" si="7"/>
        <v>3000</v>
      </c>
      <c r="G140" s="184">
        <f t="shared" ca="1" si="8"/>
        <v>7111.5137965031481</v>
      </c>
      <c r="H140" s="184">
        <f t="shared" ca="1" si="9"/>
        <v>6719.7705800388421</v>
      </c>
      <c r="I140" s="192">
        <f t="shared" ca="1" si="10"/>
        <v>391.74321646430599</v>
      </c>
    </row>
    <row r="141" spans="1:9" x14ac:dyDescent="0.25">
      <c r="A141" s="184">
        <v>126</v>
      </c>
      <c r="C141" s="63">
        <f t="shared" ca="1" si="11"/>
        <v>89.399114275998926</v>
      </c>
      <c r="D141" s="63">
        <f t="shared" ca="1" si="12"/>
        <v>40.624110123094262</v>
      </c>
      <c r="E141" s="184">
        <f t="shared" ca="1" si="13"/>
        <v>100</v>
      </c>
      <c r="F141" s="184">
        <f t="shared" si="7"/>
        <v>3000</v>
      </c>
      <c r="G141" s="184">
        <f t="shared" ca="1" si="8"/>
        <v>8939.9114275998927</v>
      </c>
      <c r="H141" s="184">
        <f t="shared" ca="1" si="9"/>
        <v>7062.411012309426</v>
      </c>
      <c r="I141" s="192">
        <f t="shared" ca="1" si="10"/>
        <v>1877.5004152904667</v>
      </c>
    </row>
    <row r="142" spans="1:9" x14ac:dyDescent="0.25">
      <c r="A142" s="184">
        <v>127</v>
      </c>
      <c r="C142" s="63">
        <f t="shared" ca="1" si="11"/>
        <v>102.51104077824679</v>
      </c>
      <c r="D142" s="63">
        <f t="shared" ca="1" si="12"/>
        <v>46.194787764117045</v>
      </c>
      <c r="E142" s="184">
        <f t="shared" ca="1" si="13"/>
        <v>75</v>
      </c>
      <c r="F142" s="184">
        <f t="shared" si="7"/>
        <v>3000</v>
      </c>
      <c r="G142" s="184">
        <f t="shared" ca="1" si="8"/>
        <v>7688.32805836851</v>
      </c>
      <c r="H142" s="184">
        <f t="shared" ca="1" si="9"/>
        <v>6464.6090823087779</v>
      </c>
      <c r="I142" s="192">
        <f t="shared" ca="1" si="10"/>
        <v>1223.7189760597321</v>
      </c>
    </row>
    <row r="143" spans="1:9" x14ac:dyDescent="0.25">
      <c r="A143" s="184">
        <v>128</v>
      </c>
      <c r="C143" s="63">
        <f t="shared" ca="1" si="11"/>
        <v>97.174185765946561</v>
      </c>
      <c r="D143" s="63">
        <f t="shared" ca="1" si="12"/>
        <v>47.978779469596233</v>
      </c>
      <c r="E143" s="184">
        <f t="shared" ca="1" si="13"/>
        <v>50</v>
      </c>
      <c r="F143" s="184">
        <f t="shared" si="7"/>
        <v>3000</v>
      </c>
      <c r="G143" s="184">
        <f t="shared" ca="1" si="8"/>
        <v>4858.7092882973284</v>
      </c>
      <c r="H143" s="184">
        <f t="shared" ca="1" si="9"/>
        <v>5398.9389734798115</v>
      </c>
      <c r="I143" s="192">
        <f t="shared" ca="1" si="10"/>
        <v>-540.22968518248308</v>
      </c>
    </row>
    <row r="144" spans="1:9" x14ac:dyDescent="0.25">
      <c r="A144" s="184">
        <v>129</v>
      </c>
      <c r="C144" s="63">
        <f t="shared" ca="1" si="11"/>
        <v>80.650169139440791</v>
      </c>
      <c r="D144" s="63">
        <f t="shared" ca="1" si="12"/>
        <v>44.652781441617911</v>
      </c>
      <c r="E144" s="184">
        <f t="shared" ca="1" si="13"/>
        <v>75</v>
      </c>
      <c r="F144" s="184">
        <f t="shared" ref="F144:F207" si="14">$B$6</f>
        <v>3000</v>
      </c>
      <c r="G144" s="184">
        <f t="shared" ref="G144:G207" ca="1" si="15">C144*E144</f>
        <v>6048.7626854580594</v>
      </c>
      <c r="H144" s="184">
        <f t="shared" ref="H144:H207" ca="1" si="16">F144+D144*E144</f>
        <v>6348.9586081213438</v>
      </c>
      <c r="I144" s="192">
        <f t="shared" ref="I144:I207" ca="1" si="17">G144-H144</f>
        <v>-300.19592266328436</v>
      </c>
    </row>
    <row r="145" spans="1:9" x14ac:dyDescent="0.25">
      <c r="A145" s="184">
        <v>130</v>
      </c>
      <c r="C145" s="63">
        <f t="shared" ref="C145:C208" ca="1" si="18">NORMINV(RAND(),$G$7,$H$7)</f>
        <v>79.96860446582626</v>
      </c>
      <c r="D145" s="63">
        <f t="shared" ref="D145:D208" ca="1" si="19">$G$8+RAND()*($H$8-$G$8)</f>
        <v>49.612023999023094</v>
      </c>
      <c r="E145" s="184">
        <f t="shared" ref="E145:E208" ca="1" si="20">VLOOKUP(RAND(),$E$3:$G$5,3)</f>
        <v>75</v>
      </c>
      <c r="F145" s="184">
        <f t="shared" si="14"/>
        <v>3000</v>
      </c>
      <c r="G145" s="184">
        <f t="shared" ca="1" si="15"/>
        <v>5997.6453349369694</v>
      </c>
      <c r="H145" s="184">
        <f t="shared" ca="1" si="16"/>
        <v>6720.9017999267326</v>
      </c>
      <c r="I145" s="192">
        <f t="shared" ca="1" si="17"/>
        <v>-723.25646498976312</v>
      </c>
    </row>
    <row r="146" spans="1:9" x14ac:dyDescent="0.25">
      <c r="A146" s="184">
        <v>131</v>
      </c>
      <c r="C146" s="63">
        <f t="shared" ca="1" si="18"/>
        <v>85.369666603553839</v>
      </c>
      <c r="D146" s="63">
        <f t="shared" ca="1" si="19"/>
        <v>46.331878465612078</v>
      </c>
      <c r="E146" s="184">
        <f t="shared" ca="1" si="20"/>
        <v>50</v>
      </c>
      <c r="F146" s="184">
        <f t="shared" si="14"/>
        <v>3000</v>
      </c>
      <c r="G146" s="184">
        <f t="shared" ca="1" si="15"/>
        <v>4268.4833301776916</v>
      </c>
      <c r="H146" s="184">
        <f t="shared" ca="1" si="16"/>
        <v>5316.593923280604</v>
      </c>
      <c r="I146" s="192">
        <f t="shared" ca="1" si="17"/>
        <v>-1048.1105931029124</v>
      </c>
    </row>
    <row r="147" spans="1:9" x14ac:dyDescent="0.25">
      <c r="A147" s="184">
        <v>132</v>
      </c>
      <c r="C147" s="63">
        <f t="shared" ca="1" si="18"/>
        <v>94.514108110278201</v>
      </c>
      <c r="D147" s="63">
        <f t="shared" ca="1" si="19"/>
        <v>45.078480810996432</v>
      </c>
      <c r="E147" s="184">
        <f t="shared" ca="1" si="20"/>
        <v>100</v>
      </c>
      <c r="F147" s="184">
        <f t="shared" si="14"/>
        <v>3000</v>
      </c>
      <c r="G147" s="184">
        <f t="shared" ca="1" si="15"/>
        <v>9451.4108110278194</v>
      </c>
      <c r="H147" s="184">
        <f t="shared" ca="1" si="16"/>
        <v>7507.8480810996434</v>
      </c>
      <c r="I147" s="192">
        <f t="shared" ca="1" si="17"/>
        <v>1943.5627299281759</v>
      </c>
    </row>
    <row r="148" spans="1:9" x14ac:dyDescent="0.25">
      <c r="A148" s="184">
        <v>133</v>
      </c>
      <c r="C148" s="63">
        <f t="shared" ca="1" si="18"/>
        <v>90.398077213647298</v>
      </c>
      <c r="D148" s="63">
        <f t="shared" ca="1" si="19"/>
        <v>47.566326734919116</v>
      </c>
      <c r="E148" s="184">
        <f t="shared" ca="1" si="20"/>
        <v>75</v>
      </c>
      <c r="F148" s="184">
        <f t="shared" si="14"/>
        <v>3000</v>
      </c>
      <c r="G148" s="184">
        <f t="shared" ca="1" si="15"/>
        <v>6779.8557910235477</v>
      </c>
      <c r="H148" s="184">
        <f t="shared" ca="1" si="16"/>
        <v>6567.4745051189338</v>
      </c>
      <c r="I148" s="192">
        <f t="shared" ca="1" si="17"/>
        <v>212.38128590461383</v>
      </c>
    </row>
    <row r="149" spans="1:9" x14ac:dyDescent="0.25">
      <c r="A149" s="184">
        <v>134</v>
      </c>
      <c r="C149" s="63">
        <f t="shared" ca="1" si="18"/>
        <v>89.446162580650167</v>
      </c>
      <c r="D149" s="63">
        <f t="shared" ca="1" si="19"/>
        <v>49.508846319855721</v>
      </c>
      <c r="E149" s="184">
        <f t="shared" ca="1" si="20"/>
        <v>100</v>
      </c>
      <c r="F149" s="184">
        <f t="shared" si="14"/>
        <v>3000</v>
      </c>
      <c r="G149" s="184">
        <f t="shared" ca="1" si="15"/>
        <v>8944.6162580650162</v>
      </c>
      <c r="H149" s="184">
        <f t="shared" ca="1" si="16"/>
        <v>7950.884631985572</v>
      </c>
      <c r="I149" s="192">
        <f t="shared" ca="1" si="17"/>
        <v>993.73162607944414</v>
      </c>
    </row>
    <row r="150" spans="1:9" x14ac:dyDescent="0.25">
      <c r="A150" s="184">
        <v>135</v>
      </c>
      <c r="C150" s="63">
        <f t="shared" ca="1" si="18"/>
        <v>85.004356161549111</v>
      </c>
      <c r="D150" s="63">
        <f t="shared" ca="1" si="19"/>
        <v>41.780388720926503</v>
      </c>
      <c r="E150" s="184">
        <f t="shared" ca="1" si="20"/>
        <v>50</v>
      </c>
      <c r="F150" s="184">
        <f t="shared" si="14"/>
        <v>3000</v>
      </c>
      <c r="G150" s="184">
        <f t="shared" ca="1" si="15"/>
        <v>4250.2178080774556</v>
      </c>
      <c r="H150" s="184">
        <f t="shared" ca="1" si="16"/>
        <v>5089.0194360463247</v>
      </c>
      <c r="I150" s="192">
        <f t="shared" ca="1" si="17"/>
        <v>-838.80162796886907</v>
      </c>
    </row>
    <row r="151" spans="1:9" x14ac:dyDescent="0.25">
      <c r="A151" s="184">
        <v>136</v>
      </c>
      <c r="C151" s="63">
        <f t="shared" ca="1" si="18"/>
        <v>79.419898151656568</v>
      </c>
      <c r="D151" s="63">
        <f t="shared" ca="1" si="19"/>
        <v>45.674948435661797</v>
      </c>
      <c r="E151" s="184">
        <f t="shared" ca="1" si="20"/>
        <v>75</v>
      </c>
      <c r="F151" s="184">
        <f t="shared" si="14"/>
        <v>3000</v>
      </c>
      <c r="G151" s="184">
        <f t="shared" ca="1" si="15"/>
        <v>5956.492361374243</v>
      </c>
      <c r="H151" s="184">
        <f t="shared" ca="1" si="16"/>
        <v>6425.6211326746343</v>
      </c>
      <c r="I151" s="192">
        <f t="shared" ca="1" si="17"/>
        <v>-469.12877130039124</v>
      </c>
    </row>
    <row r="152" spans="1:9" x14ac:dyDescent="0.25">
      <c r="A152" s="184">
        <v>137</v>
      </c>
      <c r="C152" s="63">
        <f t="shared" ca="1" si="18"/>
        <v>93.181889561178693</v>
      </c>
      <c r="D152" s="63">
        <f t="shared" ca="1" si="19"/>
        <v>47.457003985391196</v>
      </c>
      <c r="E152" s="184">
        <f t="shared" ca="1" si="20"/>
        <v>100</v>
      </c>
      <c r="F152" s="184">
        <f t="shared" si="14"/>
        <v>3000</v>
      </c>
      <c r="G152" s="184">
        <f t="shared" ca="1" si="15"/>
        <v>9318.1889561178687</v>
      </c>
      <c r="H152" s="184">
        <f t="shared" ca="1" si="16"/>
        <v>7745.7003985391193</v>
      </c>
      <c r="I152" s="192">
        <f t="shared" ca="1" si="17"/>
        <v>1572.4885575787494</v>
      </c>
    </row>
    <row r="153" spans="1:9" x14ac:dyDescent="0.25">
      <c r="A153" s="184">
        <v>138</v>
      </c>
      <c r="C153" s="63">
        <f t="shared" ca="1" si="18"/>
        <v>97.550055955671297</v>
      </c>
      <c r="D153" s="63">
        <f t="shared" ca="1" si="19"/>
        <v>45.085145283763168</v>
      </c>
      <c r="E153" s="184">
        <f t="shared" ca="1" si="20"/>
        <v>100</v>
      </c>
      <c r="F153" s="184">
        <f t="shared" si="14"/>
        <v>3000</v>
      </c>
      <c r="G153" s="184">
        <f t="shared" ca="1" si="15"/>
        <v>9755.0055955671305</v>
      </c>
      <c r="H153" s="184">
        <f t="shared" ca="1" si="16"/>
        <v>7508.5145283763168</v>
      </c>
      <c r="I153" s="192">
        <f t="shared" ca="1" si="17"/>
        <v>2246.4910671908137</v>
      </c>
    </row>
    <row r="154" spans="1:9" x14ac:dyDescent="0.25">
      <c r="A154" s="184">
        <v>139</v>
      </c>
      <c r="C154" s="63">
        <f t="shared" ca="1" si="18"/>
        <v>90.498005843213562</v>
      </c>
      <c r="D154" s="63">
        <f t="shared" ca="1" si="19"/>
        <v>44.329452208364316</v>
      </c>
      <c r="E154" s="184">
        <f t="shared" ca="1" si="20"/>
        <v>100</v>
      </c>
      <c r="F154" s="184">
        <f t="shared" si="14"/>
        <v>3000</v>
      </c>
      <c r="G154" s="184">
        <f t="shared" ca="1" si="15"/>
        <v>9049.8005843213559</v>
      </c>
      <c r="H154" s="184">
        <f t="shared" ca="1" si="16"/>
        <v>7432.9452208364319</v>
      </c>
      <c r="I154" s="192">
        <f t="shared" ca="1" si="17"/>
        <v>1616.8553634849241</v>
      </c>
    </row>
    <row r="155" spans="1:9" x14ac:dyDescent="0.25">
      <c r="A155" s="184">
        <v>140</v>
      </c>
      <c r="C155" s="63">
        <f t="shared" ca="1" si="18"/>
        <v>97.469286401652738</v>
      </c>
      <c r="D155" s="63">
        <f t="shared" ca="1" si="19"/>
        <v>44.987272408606458</v>
      </c>
      <c r="E155" s="184">
        <f t="shared" ca="1" si="20"/>
        <v>75</v>
      </c>
      <c r="F155" s="184">
        <f t="shared" si="14"/>
        <v>3000</v>
      </c>
      <c r="G155" s="184">
        <f t="shared" ca="1" si="15"/>
        <v>7310.1964801239556</v>
      </c>
      <c r="H155" s="184">
        <f t="shared" ca="1" si="16"/>
        <v>6374.0454306454849</v>
      </c>
      <c r="I155" s="192">
        <f t="shared" ca="1" si="17"/>
        <v>936.15104947847067</v>
      </c>
    </row>
    <row r="156" spans="1:9" x14ac:dyDescent="0.25">
      <c r="A156" s="184">
        <v>141</v>
      </c>
      <c r="C156" s="63">
        <f t="shared" ca="1" si="18"/>
        <v>89.037735032642289</v>
      </c>
      <c r="D156" s="63">
        <f t="shared" ca="1" si="19"/>
        <v>44.454658062723325</v>
      </c>
      <c r="E156" s="184">
        <f t="shared" ca="1" si="20"/>
        <v>100</v>
      </c>
      <c r="F156" s="184">
        <f t="shared" si="14"/>
        <v>3000</v>
      </c>
      <c r="G156" s="184">
        <f t="shared" ca="1" si="15"/>
        <v>8903.7735032642286</v>
      </c>
      <c r="H156" s="184">
        <f t="shared" ca="1" si="16"/>
        <v>7445.4658062723329</v>
      </c>
      <c r="I156" s="192">
        <f t="shared" ca="1" si="17"/>
        <v>1458.3076969918957</v>
      </c>
    </row>
    <row r="157" spans="1:9" x14ac:dyDescent="0.25">
      <c r="A157" s="184">
        <v>142</v>
      </c>
      <c r="C157" s="63">
        <f t="shared" ca="1" si="18"/>
        <v>95.585252161840145</v>
      </c>
      <c r="D157" s="63">
        <f t="shared" ca="1" si="19"/>
        <v>40.794064707016105</v>
      </c>
      <c r="E157" s="184">
        <f t="shared" ca="1" si="20"/>
        <v>50</v>
      </c>
      <c r="F157" s="184">
        <f t="shared" si="14"/>
        <v>3000</v>
      </c>
      <c r="G157" s="184">
        <f t="shared" ca="1" si="15"/>
        <v>4779.2626080920072</v>
      </c>
      <c r="H157" s="184">
        <f t="shared" ca="1" si="16"/>
        <v>5039.7032353508057</v>
      </c>
      <c r="I157" s="192">
        <f t="shared" ca="1" si="17"/>
        <v>-260.44062725879849</v>
      </c>
    </row>
    <row r="158" spans="1:9" x14ac:dyDescent="0.25">
      <c r="A158" s="184">
        <v>143</v>
      </c>
      <c r="C158" s="63">
        <f t="shared" ca="1" si="18"/>
        <v>90.891351512185722</v>
      </c>
      <c r="D158" s="63">
        <f t="shared" ca="1" si="19"/>
        <v>43.679370824643641</v>
      </c>
      <c r="E158" s="184">
        <f t="shared" ca="1" si="20"/>
        <v>100</v>
      </c>
      <c r="F158" s="184">
        <f t="shared" si="14"/>
        <v>3000</v>
      </c>
      <c r="G158" s="184">
        <f t="shared" ca="1" si="15"/>
        <v>9089.135151218572</v>
      </c>
      <c r="H158" s="184">
        <f t="shared" ca="1" si="16"/>
        <v>7367.9370824643638</v>
      </c>
      <c r="I158" s="192">
        <f t="shared" ca="1" si="17"/>
        <v>1721.1980687542082</v>
      </c>
    </row>
    <row r="159" spans="1:9" x14ac:dyDescent="0.25">
      <c r="A159" s="184">
        <v>144</v>
      </c>
      <c r="C159" s="63">
        <f t="shared" ca="1" si="18"/>
        <v>91.884010059907567</v>
      </c>
      <c r="D159" s="63">
        <f t="shared" ca="1" si="19"/>
        <v>41.113190629530564</v>
      </c>
      <c r="E159" s="184">
        <f t="shared" ca="1" si="20"/>
        <v>75</v>
      </c>
      <c r="F159" s="184">
        <f t="shared" si="14"/>
        <v>3000</v>
      </c>
      <c r="G159" s="184">
        <f t="shared" ca="1" si="15"/>
        <v>6891.3007544930679</v>
      </c>
      <c r="H159" s="184">
        <f t="shared" ca="1" si="16"/>
        <v>6083.4892972147918</v>
      </c>
      <c r="I159" s="192">
        <f t="shared" ca="1" si="17"/>
        <v>807.81145727827607</v>
      </c>
    </row>
    <row r="160" spans="1:9" x14ac:dyDescent="0.25">
      <c r="A160" s="184">
        <v>145</v>
      </c>
      <c r="C160" s="63">
        <f t="shared" ca="1" si="18"/>
        <v>94.788876906857297</v>
      </c>
      <c r="D160" s="63">
        <f t="shared" ca="1" si="19"/>
        <v>49.537337254921653</v>
      </c>
      <c r="E160" s="184">
        <f t="shared" ca="1" si="20"/>
        <v>100</v>
      </c>
      <c r="F160" s="184">
        <f t="shared" si="14"/>
        <v>3000</v>
      </c>
      <c r="G160" s="184">
        <f t="shared" ca="1" si="15"/>
        <v>9478.8876906857295</v>
      </c>
      <c r="H160" s="184">
        <f t="shared" ca="1" si="16"/>
        <v>7953.7337254921649</v>
      </c>
      <c r="I160" s="192">
        <f t="shared" ca="1" si="17"/>
        <v>1525.1539651935645</v>
      </c>
    </row>
    <row r="161" spans="1:9" x14ac:dyDescent="0.25">
      <c r="A161" s="184">
        <v>146</v>
      </c>
      <c r="C161" s="63">
        <f t="shared" ca="1" si="18"/>
        <v>84.044667107955803</v>
      </c>
      <c r="D161" s="63">
        <f t="shared" ca="1" si="19"/>
        <v>41.818852421858196</v>
      </c>
      <c r="E161" s="184">
        <f t="shared" ca="1" si="20"/>
        <v>50</v>
      </c>
      <c r="F161" s="184">
        <f t="shared" si="14"/>
        <v>3000</v>
      </c>
      <c r="G161" s="184">
        <f t="shared" ca="1" si="15"/>
        <v>4202.2333553977905</v>
      </c>
      <c r="H161" s="184">
        <f t="shared" ca="1" si="16"/>
        <v>5090.9426210929096</v>
      </c>
      <c r="I161" s="192">
        <f t="shared" ca="1" si="17"/>
        <v>-888.70926569511903</v>
      </c>
    </row>
    <row r="162" spans="1:9" x14ac:dyDescent="0.25">
      <c r="A162" s="184">
        <v>147</v>
      </c>
      <c r="C162" s="63">
        <f t="shared" ca="1" si="18"/>
        <v>88.815557815613332</v>
      </c>
      <c r="D162" s="63">
        <f t="shared" ca="1" si="19"/>
        <v>45.910315498151704</v>
      </c>
      <c r="E162" s="184">
        <f t="shared" ca="1" si="20"/>
        <v>75</v>
      </c>
      <c r="F162" s="184">
        <f t="shared" si="14"/>
        <v>3000</v>
      </c>
      <c r="G162" s="184">
        <f t="shared" ca="1" si="15"/>
        <v>6661.1668361709999</v>
      </c>
      <c r="H162" s="184">
        <f t="shared" ca="1" si="16"/>
        <v>6443.2736623613782</v>
      </c>
      <c r="I162" s="192">
        <f t="shared" ca="1" si="17"/>
        <v>217.89317380962166</v>
      </c>
    </row>
    <row r="163" spans="1:9" x14ac:dyDescent="0.25">
      <c r="A163" s="184">
        <v>148</v>
      </c>
      <c r="C163" s="63">
        <f t="shared" ca="1" si="18"/>
        <v>85.646396773793256</v>
      </c>
      <c r="D163" s="63">
        <f t="shared" ca="1" si="19"/>
        <v>46.702917160126603</v>
      </c>
      <c r="E163" s="184">
        <f t="shared" ca="1" si="20"/>
        <v>75</v>
      </c>
      <c r="F163" s="184">
        <f t="shared" si="14"/>
        <v>3000</v>
      </c>
      <c r="G163" s="184">
        <f t="shared" ca="1" si="15"/>
        <v>6423.4797580344939</v>
      </c>
      <c r="H163" s="184">
        <f t="shared" ca="1" si="16"/>
        <v>6502.7187870094949</v>
      </c>
      <c r="I163" s="192">
        <f t="shared" ca="1" si="17"/>
        <v>-79.23902897500102</v>
      </c>
    </row>
    <row r="164" spans="1:9" x14ac:dyDescent="0.25">
      <c r="A164" s="184">
        <v>149</v>
      </c>
      <c r="C164" s="63">
        <f t="shared" ca="1" si="18"/>
        <v>98.116548045583713</v>
      </c>
      <c r="D164" s="63">
        <f t="shared" ca="1" si="19"/>
        <v>47.296696196588414</v>
      </c>
      <c r="E164" s="184">
        <f t="shared" ca="1" si="20"/>
        <v>100</v>
      </c>
      <c r="F164" s="184">
        <f t="shared" si="14"/>
        <v>3000</v>
      </c>
      <c r="G164" s="184">
        <f t="shared" ca="1" si="15"/>
        <v>9811.6548045583713</v>
      </c>
      <c r="H164" s="184">
        <f t="shared" ca="1" si="16"/>
        <v>7729.6696196588418</v>
      </c>
      <c r="I164" s="192">
        <f t="shared" ca="1" si="17"/>
        <v>2081.9851848995295</v>
      </c>
    </row>
    <row r="165" spans="1:9" x14ac:dyDescent="0.25">
      <c r="A165" s="184">
        <v>150</v>
      </c>
      <c r="C165" s="63">
        <f t="shared" ca="1" si="18"/>
        <v>84.970102433022518</v>
      </c>
      <c r="D165" s="63">
        <f t="shared" ca="1" si="19"/>
        <v>45.688380566436216</v>
      </c>
      <c r="E165" s="184">
        <f t="shared" ca="1" si="20"/>
        <v>50</v>
      </c>
      <c r="F165" s="184">
        <f t="shared" si="14"/>
        <v>3000</v>
      </c>
      <c r="G165" s="184">
        <f t="shared" ca="1" si="15"/>
        <v>4248.5051216511256</v>
      </c>
      <c r="H165" s="184">
        <f t="shared" ca="1" si="16"/>
        <v>5284.4190283218104</v>
      </c>
      <c r="I165" s="192">
        <f t="shared" ca="1" si="17"/>
        <v>-1035.9139066706848</v>
      </c>
    </row>
    <row r="166" spans="1:9" x14ac:dyDescent="0.25">
      <c r="A166" s="184">
        <v>151</v>
      </c>
      <c r="C166" s="63">
        <f t="shared" ca="1" si="18"/>
        <v>93.944481220591243</v>
      </c>
      <c r="D166" s="63">
        <f t="shared" ca="1" si="19"/>
        <v>49.822077457057141</v>
      </c>
      <c r="E166" s="184">
        <f t="shared" ca="1" si="20"/>
        <v>75</v>
      </c>
      <c r="F166" s="184">
        <f t="shared" si="14"/>
        <v>3000</v>
      </c>
      <c r="G166" s="184">
        <f t="shared" ca="1" si="15"/>
        <v>7045.8360915443436</v>
      </c>
      <c r="H166" s="184">
        <f t="shared" ca="1" si="16"/>
        <v>6736.6558092792857</v>
      </c>
      <c r="I166" s="192">
        <f t="shared" ca="1" si="17"/>
        <v>309.18028226505794</v>
      </c>
    </row>
    <row r="167" spans="1:9" x14ac:dyDescent="0.25">
      <c r="A167" s="184">
        <v>152</v>
      </c>
      <c r="C167" s="63">
        <f t="shared" ca="1" si="18"/>
        <v>88.757286880695531</v>
      </c>
      <c r="D167" s="63">
        <f t="shared" ca="1" si="19"/>
        <v>46.130554343086573</v>
      </c>
      <c r="E167" s="184">
        <f t="shared" ca="1" si="20"/>
        <v>50</v>
      </c>
      <c r="F167" s="184">
        <f t="shared" si="14"/>
        <v>3000</v>
      </c>
      <c r="G167" s="184">
        <f t="shared" ca="1" si="15"/>
        <v>4437.8643440347769</v>
      </c>
      <c r="H167" s="184">
        <f t="shared" ca="1" si="16"/>
        <v>5306.5277171543285</v>
      </c>
      <c r="I167" s="192">
        <f t="shared" ca="1" si="17"/>
        <v>-868.66337311955158</v>
      </c>
    </row>
    <row r="168" spans="1:9" x14ac:dyDescent="0.25">
      <c r="A168" s="184">
        <v>153</v>
      </c>
      <c r="C168" s="63">
        <f t="shared" ca="1" si="18"/>
        <v>85.786331827785844</v>
      </c>
      <c r="D168" s="63">
        <f t="shared" ca="1" si="19"/>
        <v>49.34049001889602</v>
      </c>
      <c r="E168" s="184">
        <f t="shared" ca="1" si="20"/>
        <v>75</v>
      </c>
      <c r="F168" s="184">
        <f t="shared" si="14"/>
        <v>3000</v>
      </c>
      <c r="G168" s="184">
        <f t="shared" ca="1" si="15"/>
        <v>6433.9748870839385</v>
      </c>
      <c r="H168" s="184">
        <f t="shared" ca="1" si="16"/>
        <v>6700.5367514172012</v>
      </c>
      <c r="I168" s="192">
        <f t="shared" ca="1" si="17"/>
        <v>-266.56186433326275</v>
      </c>
    </row>
    <row r="169" spans="1:9" x14ac:dyDescent="0.25">
      <c r="A169" s="184">
        <v>154</v>
      </c>
      <c r="C169" s="63">
        <f t="shared" ca="1" si="18"/>
        <v>90.147566366567872</v>
      </c>
      <c r="D169" s="63">
        <f t="shared" ca="1" si="19"/>
        <v>46.509937182193561</v>
      </c>
      <c r="E169" s="184">
        <f t="shared" ca="1" si="20"/>
        <v>75</v>
      </c>
      <c r="F169" s="184">
        <f t="shared" si="14"/>
        <v>3000</v>
      </c>
      <c r="G169" s="184">
        <f t="shared" ca="1" si="15"/>
        <v>6761.0674774925901</v>
      </c>
      <c r="H169" s="184">
        <f t="shared" ca="1" si="16"/>
        <v>6488.2452886645169</v>
      </c>
      <c r="I169" s="192">
        <f t="shared" ca="1" si="17"/>
        <v>272.82218882807319</v>
      </c>
    </row>
    <row r="170" spans="1:9" x14ac:dyDescent="0.25">
      <c r="A170" s="184">
        <v>155</v>
      </c>
      <c r="C170" s="63">
        <f t="shared" ca="1" si="18"/>
        <v>89.189774138353272</v>
      </c>
      <c r="D170" s="63">
        <f t="shared" ca="1" si="19"/>
        <v>46.55079075053591</v>
      </c>
      <c r="E170" s="184">
        <f t="shared" ca="1" si="20"/>
        <v>50</v>
      </c>
      <c r="F170" s="184">
        <f t="shared" si="14"/>
        <v>3000</v>
      </c>
      <c r="G170" s="184">
        <f t="shared" ca="1" si="15"/>
        <v>4459.4887069176639</v>
      </c>
      <c r="H170" s="184">
        <f t="shared" ca="1" si="16"/>
        <v>5327.5395375267954</v>
      </c>
      <c r="I170" s="192">
        <f t="shared" ca="1" si="17"/>
        <v>-868.05083060913148</v>
      </c>
    </row>
    <row r="171" spans="1:9" x14ac:dyDescent="0.25">
      <c r="A171" s="184">
        <v>156</v>
      </c>
      <c r="C171" s="63">
        <f t="shared" ca="1" si="18"/>
        <v>90.195485774725782</v>
      </c>
      <c r="D171" s="63">
        <f t="shared" ca="1" si="19"/>
        <v>40.619815715974873</v>
      </c>
      <c r="E171" s="184">
        <f t="shared" ca="1" si="20"/>
        <v>75</v>
      </c>
      <c r="F171" s="184">
        <f t="shared" si="14"/>
        <v>3000</v>
      </c>
      <c r="G171" s="184">
        <f t="shared" ca="1" si="15"/>
        <v>6764.6614331044339</v>
      </c>
      <c r="H171" s="184">
        <f t="shared" ca="1" si="16"/>
        <v>6046.4861786981155</v>
      </c>
      <c r="I171" s="192">
        <f t="shared" ca="1" si="17"/>
        <v>718.17525440631834</v>
      </c>
    </row>
    <row r="172" spans="1:9" x14ac:dyDescent="0.25">
      <c r="A172" s="184">
        <v>157</v>
      </c>
      <c r="C172" s="63">
        <f t="shared" ca="1" si="18"/>
        <v>81.565859178289713</v>
      </c>
      <c r="D172" s="63">
        <f t="shared" ca="1" si="19"/>
        <v>44.556980885941826</v>
      </c>
      <c r="E172" s="184">
        <f t="shared" ca="1" si="20"/>
        <v>100</v>
      </c>
      <c r="F172" s="184">
        <f t="shared" si="14"/>
        <v>3000</v>
      </c>
      <c r="G172" s="184">
        <f t="shared" ca="1" si="15"/>
        <v>8156.5859178289711</v>
      </c>
      <c r="H172" s="184">
        <f t="shared" ca="1" si="16"/>
        <v>7455.698088594183</v>
      </c>
      <c r="I172" s="192">
        <f t="shared" ca="1" si="17"/>
        <v>700.88782923478811</v>
      </c>
    </row>
    <row r="173" spans="1:9" x14ac:dyDescent="0.25">
      <c r="A173" s="184">
        <v>158</v>
      </c>
      <c r="C173" s="63">
        <f t="shared" ca="1" si="18"/>
        <v>87.17659803975954</v>
      </c>
      <c r="D173" s="63">
        <f t="shared" ca="1" si="19"/>
        <v>41.981807608718462</v>
      </c>
      <c r="E173" s="184">
        <f t="shared" ca="1" si="20"/>
        <v>75</v>
      </c>
      <c r="F173" s="184">
        <f t="shared" si="14"/>
        <v>3000</v>
      </c>
      <c r="G173" s="184">
        <f t="shared" ca="1" si="15"/>
        <v>6538.2448529819658</v>
      </c>
      <c r="H173" s="184">
        <f t="shared" ca="1" si="16"/>
        <v>6148.6355706538852</v>
      </c>
      <c r="I173" s="192">
        <f t="shared" ca="1" si="17"/>
        <v>389.60928232808055</v>
      </c>
    </row>
    <row r="174" spans="1:9" x14ac:dyDescent="0.25">
      <c r="A174" s="184">
        <v>159</v>
      </c>
      <c r="C174" s="63">
        <f t="shared" ca="1" si="18"/>
        <v>91.925652053420208</v>
      </c>
      <c r="D174" s="63">
        <f t="shared" ca="1" si="19"/>
        <v>47.648437732319593</v>
      </c>
      <c r="E174" s="184">
        <f t="shared" ca="1" si="20"/>
        <v>75</v>
      </c>
      <c r="F174" s="184">
        <f t="shared" si="14"/>
        <v>3000</v>
      </c>
      <c r="G174" s="184">
        <f t="shared" ca="1" si="15"/>
        <v>6894.4239040065158</v>
      </c>
      <c r="H174" s="184">
        <f t="shared" ca="1" si="16"/>
        <v>6573.6328299239694</v>
      </c>
      <c r="I174" s="192">
        <f t="shared" ca="1" si="17"/>
        <v>320.7910740825464</v>
      </c>
    </row>
    <row r="175" spans="1:9" x14ac:dyDescent="0.25">
      <c r="A175" s="184">
        <v>160</v>
      </c>
      <c r="C175" s="63">
        <f t="shared" ca="1" si="18"/>
        <v>92.569924440195436</v>
      </c>
      <c r="D175" s="63">
        <f t="shared" ca="1" si="19"/>
        <v>45.609230455989426</v>
      </c>
      <c r="E175" s="184">
        <f t="shared" ca="1" si="20"/>
        <v>100</v>
      </c>
      <c r="F175" s="184">
        <f t="shared" si="14"/>
        <v>3000</v>
      </c>
      <c r="G175" s="184">
        <f t="shared" ca="1" si="15"/>
        <v>9256.9924440195427</v>
      </c>
      <c r="H175" s="184">
        <f t="shared" ca="1" si="16"/>
        <v>7560.9230455989427</v>
      </c>
      <c r="I175" s="192">
        <f t="shared" ca="1" si="17"/>
        <v>1696.0693984206</v>
      </c>
    </row>
    <row r="176" spans="1:9" x14ac:dyDescent="0.25">
      <c r="A176" s="184">
        <v>161</v>
      </c>
      <c r="C176" s="63">
        <f t="shared" ca="1" si="18"/>
        <v>87.704142396636399</v>
      </c>
      <c r="D176" s="63">
        <f t="shared" ca="1" si="19"/>
        <v>48.554314182797619</v>
      </c>
      <c r="E176" s="184">
        <f t="shared" ca="1" si="20"/>
        <v>75</v>
      </c>
      <c r="F176" s="184">
        <f t="shared" si="14"/>
        <v>3000</v>
      </c>
      <c r="G176" s="184">
        <f t="shared" ca="1" si="15"/>
        <v>6577.8106797477303</v>
      </c>
      <c r="H176" s="184">
        <f t="shared" ca="1" si="16"/>
        <v>6641.5735637098214</v>
      </c>
      <c r="I176" s="192">
        <f t="shared" ca="1" si="17"/>
        <v>-63.762883962091109</v>
      </c>
    </row>
    <row r="177" spans="1:9" x14ac:dyDescent="0.25">
      <c r="A177" s="184">
        <v>162</v>
      </c>
      <c r="C177" s="63">
        <f t="shared" ca="1" si="18"/>
        <v>87.203886468037666</v>
      </c>
      <c r="D177" s="63">
        <f t="shared" ca="1" si="19"/>
        <v>42.927057339028806</v>
      </c>
      <c r="E177" s="184">
        <f t="shared" ca="1" si="20"/>
        <v>50</v>
      </c>
      <c r="F177" s="184">
        <f t="shared" si="14"/>
        <v>3000</v>
      </c>
      <c r="G177" s="184">
        <f t="shared" ca="1" si="15"/>
        <v>4360.1943234018836</v>
      </c>
      <c r="H177" s="184">
        <f t="shared" ca="1" si="16"/>
        <v>5146.3528669514399</v>
      </c>
      <c r="I177" s="192">
        <f t="shared" ca="1" si="17"/>
        <v>-786.15854354955627</v>
      </c>
    </row>
    <row r="178" spans="1:9" x14ac:dyDescent="0.25">
      <c r="A178" s="184">
        <v>163</v>
      </c>
      <c r="C178" s="63">
        <f t="shared" ca="1" si="18"/>
        <v>84.723405331295496</v>
      </c>
      <c r="D178" s="63">
        <f t="shared" ca="1" si="19"/>
        <v>49.208692693476159</v>
      </c>
      <c r="E178" s="184">
        <f t="shared" ca="1" si="20"/>
        <v>50</v>
      </c>
      <c r="F178" s="184">
        <f t="shared" si="14"/>
        <v>3000</v>
      </c>
      <c r="G178" s="184">
        <f t="shared" ca="1" si="15"/>
        <v>4236.1702665647745</v>
      </c>
      <c r="H178" s="184">
        <f t="shared" ca="1" si="16"/>
        <v>5460.4346346738075</v>
      </c>
      <c r="I178" s="192">
        <f t="shared" ca="1" si="17"/>
        <v>-1224.2643681090331</v>
      </c>
    </row>
    <row r="179" spans="1:9" x14ac:dyDescent="0.25">
      <c r="A179" s="184">
        <v>164</v>
      </c>
      <c r="C179" s="63">
        <f t="shared" ca="1" si="18"/>
        <v>84.919427396100758</v>
      </c>
      <c r="D179" s="63">
        <f t="shared" ca="1" si="19"/>
        <v>42.663417190710142</v>
      </c>
      <c r="E179" s="184">
        <f t="shared" ca="1" si="20"/>
        <v>100</v>
      </c>
      <c r="F179" s="184">
        <f t="shared" si="14"/>
        <v>3000</v>
      </c>
      <c r="G179" s="184">
        <f t="shared" ca="1" si="15"/>
        <v>8491.9427396100764</v>
      </c>
      <c r="H179" s="184">
        <f t="shared" ca="1" si="16"/>
        <v>7266.3417190710143</v>
      </c>
      <c r="I179" s="192">
        <f t="shared" ca="1" si="17"/>
        <v>1225.6010205390621</v>
      </c>
    </row>
    <row r="180" spans="1:9" x14ac:dyDescent="0.25">
      <c r="A180" s="184">
        <v>165</v>
      </c>
      <c r="C180" s="63">
        <f t="shared" ca="1" si="18"/>
        <v>98.514849577410004</v>
      </c>
      <c r="D180" s="63">
        <f t="shared" ca="1" si="19"/>
        <v>44.738711258172749</v>
      </c>
      <c r="E180" s="184">
        <f t="shared" ca="1" si="20"/>
        <v>75</v>
      </c>
      <c r="F180" s="184">
        <f t="shared" si="14"/>
        <v>3000</v>
      </c>
      <c r="G180" s="184">
        <f t="shared" ca="1" si="15"/>
        <v>7388.6137183057499</v>
      </c>
      <c r="H180" s="184">
        <f t="shared" ca="1" si="16"/>
        <v>6355.403344362956</v>
      </c>
      <c r="I180" s="192">
        <f t="shared" ca="1" si="17"/>
        <v>1033.2103739427939</v>
      </c>
    </row>
    <row r="181" spans="1:9" x14ac:dyDescent="0.25">
      <c r="A181" s="184">
        <v>166</v>
      </c>
      <c r="C181" s="63">
        <f t="shared" ca="1" si="18"/>
        <v>93.297052773027417</v>
      </c>
      <c r="D181" s="63">
        <f t="shared" ca="1" si="19"/>
        <v>40.039247567660162</v>
      </c>
      <c r="E181" s="184">
        <f t="shared" ca="1" si="20"/>
        <v>75</v>
      </c>
      <c r="F181" s="184">
        <f t="shared" si="14"/>
        <v>3000</v>
      </c>
      <c r="G181" s="184">
        <f t="shared" ca="1" si="15"/>
        <v>6997.2789579770561</v>
      </c>
      <c r="H181" s="184">
        <f t="shared" ca="1" si="16"/>
        <v>6002.9435675745117</v>
      </c>
      <c r="I181" s="192">
        <f t="shared" ca="1" si="17"/>
        <v>994.33539040254436</v>
      </c>
    </row>
    <row r="182" spans="1:9" x14ac:dyDescent="0.25">
      <c r="A182" s="184">
        <v>167</v>
      </c>
      <c r="C182" s="63">
        <f t="shared" ca="1" si="18"/>
        <v>90.293182627343441</v>
      </c>
      <c r="D182" s="63">
        <f t="shared" ca="1" si="19"/>
        <v>43.290996800167882</v>
      </c>
      <c r="E182" s="184">
        <f t="shared" ca="1" si="20"/>
        <v>75</v>
      </c>
      <c r="F182" s="184">
        <f t="shared" si="14"/>
        <v>3000</v>
      </c>
      <c r="G182" s="184">
        <f t="shared" ca="1" si="15"/>
        <v>6771.9886970507578</v>
      </c>
      <c r="H182" s="184">
        <f t="shared" ca="1" si="16"/>
        <v>6246.8247600125906</v>
      </c>
      <c r="I182" s="192">
        <f t="shared" ca="1" si="17"/>
        <v>525.16393703816721</v>
      </c>
    </row>
    <row r="183" spans="1:9" x14ac:dyDescent="0.25">
      <c r="A183" s="184">
        <v>168</v>
      </c>
      <c r="C183" s="63">
        <f t="shared" ca="1" si="18"/>
        <v>89.433983035080303</v>
      </c>
      <c r="D183" s="63">
        <f t="shared" ca="1" si="19"/>
        <v>42.213349495048057</v>
      </c>
      <c r="E183" s="184">
        <f t="shared" ca="1" si="20"/>
        <v>75</v>
      </c>
      <c r="F183" s="184">
        <f t="shared" si="14"/>
        <v>3000</v>
      </c>
      <c r="G183" s="184">
        <f t="shared" ca="1" si="15"/>
        <v>6707.5487276310223</v>
      </c>
      <c r="H183" s="184">
        <f t="shared" ca="1" si="16"/>
        <v>6166.0012121286036</v>
      </c>
      <c r="I183" s="192">
        <f t="shared" ca="1" si="17"/>
        <v>541.54751550241872</v>
      </c>
    </row>
    <row r="184" spans="1:9" x14ac:dyDescent="0.25">
      <c r="A184" s="184">
        <v>169</v>
      </c>
      <c r="C184" s="63">
        <f t="shared" ca="1" si="18"/>
        <v>81.388997805651258</v>
      </c>
      <c r="D184" s="63">
        <f t="shared" ca="1" si="19"/>
        <v>43.003853862205453</v>
      </c>
      <c r="E184" s="184">
        <f t="shared" ca="1" si="20"/>
        <v>50</v>
      </c>
      <c r="F184" s="184">
        <f t="shared" si="14"/>
        <v>3000</v>
      </c>
      <c r="G184" s="184">
        <f t="shared" ca="1" si="15"/>
        <v>4069.449890282563</v>
      </c>
      <c r="H184" s="184">
        <f t="shared" ca="1" si="16"/>
        <v>5150.1926931102726</v>
      </c>
      <c r="I184" s="192">
        <f t="shared" ca="1" si="17"/>
        <v>-1080.7428028277095</v>
      </c>
    </row>
    <row r="185" spans="1:9" x14ac:dyDescent="0.25">
      <c r="A185" s="184">
        <v>170</v>
      </c>
      <c r="C185" s="63">
        <f t="shared" ca="1" si="18"/>
        <v>93.845100335291491</v>
      </c>
      <c r="D185" s="63">
        <f t="shared" ca="1" si="19"/>
        <v>41.133772642039503</v>
      </c>
      <c r="E185" s="184">
        <f t="shared" ca="1" si="20"/>
        <v>50</v>
      </c>
      <c r="F185" s="184">
        <f t="shared" si="14"/>
        <v>3000</v>
      </c>
      <c r="G185" s="184">
        <f t="shared" ca="1" si="15"/>
        <v>4692.255016764575</v>
      </c>
      <c r="H185" s="184">
        <f t="shared" ca="1" si="16"/>
        <v>5056.6886321019756</v>
      </c>
      <c r="I185" s="192">
        <f t="shared" ca="1" si="17"/>
        <v>-364.43361533740062</v>
      </c>
    </row>
    <row r="186" spans="1:9" x14ac:dyDescent="0.25">
      <c r="A186" s="184">
        <v>171</v>
      </c>
      <c r="C186" s="63">
        <f t="shared" ca="1" si="18"/>
        <v>90.760008662517777</v>
      </c>
      <c r="D186" s="63">
        <f t="shared" ca="1" si="19"/>
        <v>48.684704972945013</v>
      </c>
      <c r="E186" s="184">
        <f t="shared" ca="1" si="20"/>
        <v>100</v>
      </c>
      <c r="F186" s="184">
        <f t="shared" si="14"/>
        <v>3000</v>
      </c>
      <c r="G186" s="184">
        <f t="shared" ca="1" si="15"/>
        <v>9076.0008662517776</v>
      </c>
      <c r="H186" s="184">
        <f t="shared" ca="1" si="16"/>
        <v>7868.470497294501</v>
      </c>
      <c r="I186" s="192">
        <f t="shared" ca="1" si="17"/>
        <v>1207.5303689572766</v>
      </c>
    </row>
    <row r="187" spans="1:9" x14ac:dyDescent="0.25">
      <c r="A187" s="184">
        <v>172</v>
      </c>
      <c r="C187" s="63">
        <f t="shared" ca="1" si="18"/>
        <v>92.754752070761029</v>
      </c>
      <c r="D187" s="63">
        <f t="shared" ca="1" si="19"/>
        <v>48.499153725925453</v>
      </c>
      <c r="E187" s="184">
        <f t="shared" ca="1" si="20"/>
        <v>100</v>
      </c>
      <c r="F187" s="184">
        <f t="shared" si="14"/>
        <v>3000</v>
      </c>
      <c r="G187" s="184">
        <f t="shared" ca="1" si="15"/>
        <v>9275.4752070761024</v>
      </c>
      <c r="H187" s="184">
        <f t="shared" ca="1" si="16"/>
        <v>7849.9153725925453</v>
      </c>
      <c r="I187" s="192">
        <f t="shared" ca="1" si="17"/>
        <v>1425.5598344835571</v>
      </c>
    </row>
    <row r="188" spans="1:9" x14ac:dyDescent="0.25">
      <c r="A188" s="184">
        <v>173</v>
      </c>
      <c r="C188" s="63">
        <f t="shared" ca="1" si="18"/>
        <v>85.836227946041248</v>
      </c>
      <c r="D188" s="63">
        <f t="shared" ca="1" si="19"/>
        <v>45.102173145611133</v>
      </c>
      <c r="E188" s="184">
        <f t="shared" ca="1" si="20"/>
        <v>50</v>
      </c>
      <c r="F188" s="184">
        <f t="shared" si="14"/>
        <v>3000</v>
      </c>
      <c r="G188" s="184">
        <f t="shared" ca="1" si="15"/>
        <v>4291.8113973020627</v>
      </c>
      <c r="H188" s="184">
        <f t="shared" ca="1" si="16"/>
        <v>5255.1086572805561</v>
      </c>
      <c r="I188" s="192">
        <f t="shared" ca="1" si="17"/>
        <v>-963.29725997849346</v>
      </c>
    </row>
    <row r="189" spans="1:9" x14ac:dyDescent="0.25">
      <c r="A189" s="184">
        <v>174</v>
      </c>
      <c r="C189" s="63">
        <f t="shared" ca="1" si="18"/>
        <v>89.546897368672674</v>
      </c>
      <c r="D189" s="63">
        <f t="shared" ca="1" si="19"/>
        <v>44.550534178712134</v>
      </c>
      <c r="E189" s="184">
        <f t="shared" ca="1" si="20"/>
        <v>75</v>
      </c>
      <c r="F189" s="184">
        <f t="shared" si="14"/>
        <v>3000</v>
      </c>
      <c r="G189" s="184">
        <f t="shared" ca="1" si="15"/>
        <v>6716.0173026504508</v>
      </c>
      <c r="H189" s="184">
        <f t="shared" ca="1" si="16"/>
        <v>6341.2900634034104</v>
      </c>
      <c r="I189" s="192">
        <f t="shared" ca="1" si="17"/>
        <v>374.72723924704042</v>
      </c>
    </row>
    <row r="190" spans="1:9" x14ac:dyDescent="0.25">
      <c r="A190" s="184">
        <v>175</v>
      </c>
      <c r="C190" s="63">
        <f t="shared" ca="1" si="18"/>
        <v>91.80059549654537</v>
      </c>
      <c r="D190" s="63">
        <f t="shared" ca="1" si="19"/>
        <v>40.329873220087023</v>
      </c>
      <c r="E190" s="184">
        <f t="shared" ca="1" si="20"/>
        <v>50</v>
      </c>
      <c r="F190" s="184">
        <f t="shared" si="14"/>
        <v>3000</v>
      </c>
      <c r="G190" s="184">
        <f t="shared" ca="1" si="15"/>
        <v>4590.0297748272687</v>
      </c>
      <c r="H190" s="184">
        <f t="shared" ca="1" si="16"/>
        <v>5016.4936610043515</v>
      </c>
      <c r="I190" s="192">
        <f t="shared" ca="1" si="17"/>
        <v>-426.46388617708271</v>
      </c>
    </row>
    <row r="191" spans="1:9" x14ac:dyDescent="0.25">
      <c r="A191" s="184">
        <v>176</v>
      </c>
      <c r="C191" s="63">
        <f t="shared" ca="1" si="18"/>
        <v>87.786214149140775</v>
      </c>
      <c r="D191" s="63">
        <f t="shared" ca="1" si="19"/>
        <v>44.002620442765512</v>
      </c>
      <c r="E191" s="184">
        <f t="shared" ca="1" si="20"/>
        <v>100</v>
      </c>
      <c r="F191" s="184">
        <f t="shared" si="14"/>
        <v>3000</v>
      </c>
      <c r="G191" s="184">
        <f t="shared" ca="1" si="15"/>
        <v>8778.6214149140778</v>
      </c>
      <c r="H191" s="184">
        <f t="shared" ca="1" si="16"/>
        <v>7400.262044276551</v>
      </c>
      <c r="I191" s="192">
        <f t="shared" ca="1" si="17"/>
        <v>1378.3593706375268</v>
      </c>
    </row>
    <row r="192" spans="1:9" x14ac:dyDescent="0.25">
      <c r="A192" s="184">
        <v>177</v>
      </c>
      <c r="C192" s="63">
        <f t="shared" ca="1" si="18"/>
        <v>86.083093658856853</v>
      </c>
      <c r="D192" s="63">
        <f t="shared" ca="1" si="19"/>
        <v>49.533139500431425</v>
      </c>
      <c r="E192" s="184">
        <f t="shared" ca="1" si="20"/>
        <v>100</v>
      </c>
      <c r="F192" s="184">
        <f t="shared" si="14"/>
        <v>3000</v>
      </c>
      <c r="G192" s="184">
        <f t="shared" ca="1" si="15"/>
        <v>8608.3093658856851</v>
      </c>
      <c r="H192" s="184">
        <f t="shared" ca="1" si="16"/>
        <v>7953.3139500431425</v>
      </c>
      <c r="I192" s="192">
        <f t="shared" ca="1" si="17"/>
        <v>654.99541584254257</v>
      </c>
    </row>
    <row r="193" spans="1:9" x14ac:dyDescent="0.25">
      <c r="A193" s="184">
        <v>178</v>
      </c>
      <c r="C193" s="63">
        <f t="shared" ca="1" si="18"/>
        <v>86.463734546937104</v>
      </c>
      <c r="D193" s="63">
        <f t="shared" ca="1" si="19"/>
        <v>49.159281638783455</v>
      </c>
      <c r="E193" s="184">
        <f t="shared" ca="1" si="20"/>
        <v>100</v>
      </c>
      <c r="F193" s="184">
        <f t="shared" si="14"/>
        <v>3000</v>
      </c>
      <c r="G193" s="184">
        <f t="shared" ca="1" si="15"/>
        <v>8646.3734546937103</v>
      </c>
      <c r="H193" s="184">
        <f t="shared" ca="1" si="16"/>
        <v>7915.928163878345</v>
      </c>
      <c r="I193" s="192">
        <f t="shared" ca="1" si="17"/>
        <v>730.4452908153653</v>
      </c>
    </row>
    <row r="194" spans="1:9" x14ac:dyDescent="0.25">
      <c r="A194" s="184">
        <v>179</v>
      </c>
      <c r="C194" s="63">
        <f t="shared" ca="1" si="18"/>
        <v>89.781911912673692</v>
      </c>
      <c r="D194" s="63">
        <f t="shared" ca="1" si="19"/>
        <v>45.735268827561057</v>
      </c>
      <c r="E194" s="184">
        <f t="shared" ca="1" si="20"/>
        <v>50</v>
      </c>
      <c r="F194" s="184">
        <f t="shared" si="14"/>
        <v>3000</v>
      </c>
      <c r="G194" s="184">
        <f t="shared" ca="1" si="15"/>
        <v>4489.0955956336848</v>
      </c>
      <c r="H194" s="184">
        <f t="shared" ca="1" si="16"/>
        <v>5286.7634413780524</v>
      </c>
      <c r="I194" s="192">
        <f t="shared" ca="1" si="17"/>
        <v>-797.6678457443677</v>
      </c>
    </row>
    <row r="195" spans="1:9" x14ac:dyDescent="0.25">
      <c r="A195" s="184">
        <v>180</v>
      </c>
      <c r="C195" s="63">
        <f t="shared" ca="1" si="18"/>
        <v>91.7483064173027</v>
      </c>
      <c r="D195" s="63">
        <f t="shared" ca="1" si="19"/>
        <v>46.784661004283933</v>
      </c>
      <c r="E195" s="184">
        <f t="shared" ca="1" si="20"/>
        <v>75</v>
      </c>
      <c r="F195" s="184">
        <f t="shared" si="14"/>
        <v>3000</v>
      </c>
      <c r="G195" s="184">
        <f t="shared" ca="1" si="15"/>
        <v>6881.1229812977026</v>
      </c>
      <c r="H195" s="184">
        <f t="shared" ca="1" si="16"/>
        <v>6508.8495753212956</v>
      </c>
      <c r="I195" s="192">
        <f t="shared" ca="1" si="17"/>
        <v>372.27340597640705</v>
      </c>
    </row>
    <row r="196" spans="1:9" x14ac:dyDescent="0.25">
      <c r="A196" s="184">
        <v>181</v>
      </c>
      <c r="C196" s="63">
        <f t="shared" ca="1" si="18"/>
        <v>85.684239610057062</v>
      </c>
      <c r="D196" s="63">
        <f t="shared" ca="1" si="19"/>
        <v>40.302432558201211</v>
      </c>
      <c r="E196" s="184">
        <f t="shared" ca="1" si="20"/>
        <v>75</v>
      </c>
      <c r="F196" s="184">
        <f t="shared" si="14"/>
        <v>3000</v>
      </c>
      <c r="G196" s="184">
        <f t="shared" ca="1" si="15"/>
        <v>6426.3179707542795</v>
      </c>
      <c r="H196" s="184">
        <f t="shared" ca="1" si="16"/>
        <v>6022.6824418650904</v>
      </c>
      <c r="I196" s="192">
        <f t="shared" ca="1" si="17"/>
        <v>403.63552888918912</v>
      </c>
    </row>
    <row r="197" spans="1:9" x14ac:dyDescent="0.25">
      <c r="A197" s="184">
        <v>182</v>
      </c>
      <c r="C197" s="63">
        <f t="shared" ca="1" si="18"/>
        <v>95.473759404336946</v>
      </c>
      <c r="D197" s="63">
        <f t="shared" ca="1" si="19"/>
        <v>48.268350109110472</v>
      </c>
      <c r="E197" s="184">
        <f t="shared" ca="1" si="20"/>
        <v>75</v>
      </c>
      <c r="F197" s="184">
        <f t="shared" si="14"/>
        <v>3000</v>
      </c>
      <c r="G197" s="184">
        <f t="shared" ca="1" si="15"/>
        <v>7160.5319553252712</v>
      </c>
      <c r="H197" s="184">
        <f t="shared" ca="1" si="16"/>
        <v>6620.1262581832852</v>
      </c>
      <c r="I197" s="192">
        <f t="shared" ca="1" si="17"/>
        <v>540.40569714198591</v>
      </c>
    </row>
    <row r="198" spans="1:9" x14ac:dyDescent="0.25">
      <c r="A198" s="184">
        <v>183</v>
      </c>
      <c r="C198" s="63">
        <f t="shared" ca="1" si="18"/>
        <v>80.985890183715</v>
      </c>
      <c r="D198" s="63">
        <f t="shared" ca="1" si="19"/>
        <v>43.762564858272192</v>
      </c>
      <c r="E198" s="184">
        <f t="shared" ca="1" si="20"/>
        <v>100</v>
      </c>
      <c r="F198" s="184">
        <f t="shared" si="14"/>
        <v>3000</v>
      </c>
      <c r="G198" s="184">
        <f t="shared" ca="1" si="15"/>
        <v>8098.5890183715001</v>
      </c>
      <c r="H198" s="184">
        <f t="shared" ca="1" si="16"/>
        <v>7376.256485827219</v>
      </c>
      <c r="I198" s="192">
        <f t="shared" ca="1" si="17"/>
        <v>722.33253254428109</v>
      </c>
    </row>
    <row r="199" spans="1:9" x14ac:dyDescent="0.25">
      <c r="A199" s="184">
        <v>184</v>
      </c>
      <c r="C199" s="63">
        <f t="shared" ca="1" si="18"/>
        <v>77.710047547008045</v>
      </c>
      <c r="D199" s="63">
        <f t="shared" ca="1" si="19"/>
        <v>49.69717777020827</v>
      </c>
      <c r="E199" s="184">
        <f t="shared" ca="1" si="20"/>
        <v>75</v>
      </c>
      <c r="F199" s="184">
        <f t="shared" si="14"/>
        <v>3000</v>
      </c>
      <c r="G199" s="184">
        <f t="shared" ca="1" si="15"/>
        <v>5828.2535660256035</v>
      </c>
      <c r="H199" s="184">
        <f t="shared" ca="1" si="16"/>
        <v>6727.28833276562</v>
      </c>
      <c r="I199" s="192">
        <f t="shared" ca="1" si="17"/>
        <v>-899.03476674001649</v>
      </c>
    </row>
    <row r="200" spans="1:9" x14ac:dyDescent="0.25">
      <c r="A200" s="184">
        <v>185</v>
      </c>
      <c r="C200" s="63">
        <f t="shared" ca="1" si="18"/>
        <v>96.040435841219335</v>
      </c>
      <c r="D200" s="63">
        <f t="shared" ca="1" si="19"/>
        <v>47.440195519062144</v>
      </c>
      <c r="E200" s="184">
        <f t="shared" ca="1" si="20"/>
        <v>75</v>
      </c>
      <c r="F200" s="184">
        <f t="shared" si="14"/>
        <v>3000</v>
      </c>
      <c r="G200" s="184">
        <f t="shared" ca="1" si="15"/>
        <v>7203.0326880914499</v>
      </c>
      <c r="H200" s="184">
        <f t="shared" ca="1" si="16"/>
        <v>6558.0146639296609</v>
      </c>
      <c r="I200" s="192">
        <f t="shared" ca="1" si="17"/>
        <v>645.01802416178907</v>
      </c>
    </row>
    <row r="201" spans="1:9" x14ac:dyDescent="0.25">
      <c r="A201" s="184">
        <v>186</v>
      </c>
      <c r="C201" s="63">
        <f t="shared" ca="1" si="18"/>
        <v>78.697135169915356</v>
      </c>
      <c r="D201" s="63">
        <f t="shared" ca="1" si="19"/>
        <v>46.791392209879582</v>
      </c>
      <c r="E201" s="184">
        <f t="shared" ca="1" si="20"/>
        <v>50</v>
      </c>
      <c r="F201" s="184">
        <f t="shared" si="14"/>
        <v>3000</v>
      </c>
      <c r="G201" s="184">
        <f t="shared" ca="1" si="15"/>
        <v>3934.8567584957677</v>
      </c>
      <c r="H201" s="184">
        <f t="shared" ca="1" si="16"/>
        <v>5339.5696104939798</v>
      </c>
      <c r="I201" s="192">
        <f t="shared" ca="1" si="17"/>
        <v>-1404.712851998212</v>
      </c>
    </row>
    <row r="202" spans="1:9" x14ac:dyDescent="0.25">
      <c r="A202" s="184">
        <v>187</v>
      </c>
      <c r="C202" s="63">
        <f t="shared" ca="1" si="18"/>
        <v>87.953470094516419</v>
      </c>
      <c r="D202" s="63">
        <f t="shared" ca="1" si="19"/>
        <v>45.586327895245184</v>
      </c>
      <c r="E202" s="184">
        <f t="shared" ca="1" si="20"/>
        <v>50</v>
      </c>
      <c r="F202" s="184">
        <f t="shared" si="14"/>
        <v>3000</v>
      </c>
      <c r="G202" s="184">
        <f t="shared" ca="1" si="15"/>
        <v>4397.6735047258207</v>
      </c>
      <c r="H202" s="184">
        <f t="shared" ca="1" si="16"/>
        <v>5279.3163947622597</v>
      </c>
      <c r="I202" s="192">
        <f t="shared" ca="1" si="17"/>
        <v>-881.64289003643898</v>
      </c>
    </row>
    <row r="203" spans="1:9" x14ac:dyDescent="0.25">
      <c r="A203" s="184">
        <v>188</v>
      </c>
      <c r="C203" s="63">
        <f t="shared" ca="1" si="18"/>
        <v>98.173081054010211</v>
      </c>
      <c r="D203" s="63">
        <f t="shared" ca="1" si="19"/>
        <v>49.4030992760974</v>
      </c>
      <c r="E203" s="184">
        <f t="shared" ca="1" si="20"/>
        <v>50</v>
      </c>
      <c r="F203" s="184">
        <f t="shared" si="14"/>
        <v>3000</v>
      </c>
      <c r="G203" s="184">
        <f t="shared" ca="1" si="15"/>
        <v>4908.6540527005109</v>
      </c>
      <c r="H203" s="184">
        <f t="shared" ca="1" si="16"/>
        <v>5470.15496380487</v>
      </c>
      <c r="I203" s="192">
        <f t="shared" ca="1" si="17"/>
        <v>-561.50091110435915</v>
      </c>
    </row>
    <row r="204" spans="1:9" x14ac:dyDescent="0.25">
      <c r="A204" s="184">
        <v>189</v>
      </c>
      <c r="C204" s="63">
        <f t="shared" ca="1" si="18"/>
        <v>88.731801240941536</v>
      </c>
      <c r="D204" s="63">
        <f t="shared" ca="1" si="19"/>
        <v>44.201042645842833</v>
      </c>
      <c r="E204" s="184">
        <f t="shared" ca="1" si="20"/>
        <v>75</v>
      </c>
      <c r="F204" s="184">
        <f t="shared" si="14"/>
        <v>3000</v>
      </c>
      <c r="G204" s="184">
        <f t="shared" ca="1" si="15"/>
        <v>6654.8850930706149</v>
      </c>
      <c r="H204" s="184">
        <f t="shared" ca="1" si="16"/>
        <v>6315.078198438212</v>
      </c>
      <c r="I204" s="192">
        <f t="shared" ca="1" si="17"/>
        <v>339.80689463240287</v>
      </c>
    </row>
    <row r="205" spans="1:9" x14ac:dyDescent="0.25">
      <c r="A205" s="184">
        <v>190</v>
      </c>
      <c r="C205" s="63">
        <f t="shared" ca="1" si="18"/>
        <v>89.791125808728907</v>
      </c>
      <c r="D205" s="63">
        <f t="shared" ca="1" si="19"/>
        <v>43.749341829083107</v>
      </c>
      <c r="E205" s="184">
        <f t="shared" ca="1" si="20"/>
        <v>100</v>
      </c>
      <c r="F205" s="184">
        <f t="shared" si="14"/>
        <v>3000</v>
      </c>
      <c r="G205" s="184">
        <f t="shared" ca="1" si="15"/>
        <v>8979.1125808728902</v>
      </c>
      <c r="H205" s="184">
        <f t="shared" ca="1" si="16"/>
        <v>7374.9341829083105</v>
      </c>
      <c r="I205" s="192">
        <f t="shared" ca="1" si="17"/>
        <v>1604.1783979645797</v>
      </c>
    </row>
    <row r="206" spans="1:9" x14ac:dyDescent="0.25">
      <c r="A206" s="184">
        <v>191</v>
      </c>
      <c r="C206" s="63">
        <f t="shared" ca="1" si="18"/>
        <v>83.929630083693183</v>
      </c>
      <c r="D206" s="63">
        <f t="shared" ca="1" si="19"/>
        <v>49.300892795405034</v>
      </c>
      <c r="E206" s="184">
        <f t="shared" ca="1" si="20"/>
        <v>75</v>
      </c>
      <c r="F206" s="184">
        <f t="shared" si="14"/>
        <v>3000</v>
      </c>
      <c r="G206" s="184">
        <f t="shared" ca="1" si="15"/>
        <v>6294.7222562769884</v>
      </c>
      <c r="H206" s="184">
        <f t="shared" ca="1" si="16"/>
        <v>6697.566959655378</v>
      </c>
      <c r="I206" s="192">
        <f t="shared" ca="1" si="17"/>
        <v>-402.84470337838957</v>
      </c>
    </row>
    <row r="207" spans="1:9" x14ac:dyDescent="0.25">
      <c r="A207" s="184">
        <v>192</v>
      </c>
      <c r="C207" s="63">
        <f t="shared" ca="1" si="18"/>
        <v>96.45692874724152</v>
      </c>
      <c r="D207" s="63">
        <f t="shared" ca="1" si="19"/>
        <v>46.544033874040565</v>
      </c>
      <c r="E207" s="184">
        <f t="shared" ca="1" si="20"/>
        <v>100</v>
      </c>
      <c r="F207" s="184">
        <f t="shared" si="14"/>
        <v>3000</v>
      </c>
      <c r="G207" s="184">
        <f t="shared" ca="1" si="15"/>
        <v>9645.6928747241527</v>
      </c>
      <c r="H207" s="184">
        <f t="shared" ca="1" si="16"/>
        <v>7654.403387404056</v>
      </c>
      <c r="I207" s="192">
        <f t="shared" ca="1" si="17"/>
        <v>1991.2894873200967</v>
      </c>
    </row>
    <row r="208" spans="1:9" x14ac:dyDescent="0.25">
      <c r="A208" s="184">
        <v>193</v>
      </c>
      <c r="C208" s="63">
        <f t="shared" ca="1" si="18"/>
        <v>89.729565662620729</v>
      </c>
      <c r="D208" s="63">
        <f t="shared" ca="1" si="19"/>
        <v>43.896099511645396</v>
      </c>
      <c r="E208" s="184">
        <f t="shared" ca="1" si="20"/>
        <v>100</v>
      </c>
      <c r="F208" s="184">
        <f t="shared" ref="F208:F271" si="21">$B$6</f>
        <v>3000</v>
      </c>
      <c r="G208" s="184">
        <f t="shared" ref="G208:G271" ca="1" si="22">C208*E208</f>
        <v>8972.9565662620735</v>
      </c>
      <c r="H208" s="184">
        <f t="shared" ref="H208:H271" ca="1" si="23">F208+D208*E208</f>
        <v>7389.6099511645398</v>
      </c>
      <c r="I208" s="192">
        <f t="shared" ref="I208:I271" ca="1" si="24">G208-H208</f>
        <v>1583.3466150975337</v>
      </c>
    </row>
    <row r="209" spans="1:9" x14ac:dyDescent="0.25">
      <c r="A209" s="184">
        <v>194</v>
      </c>
      <c r="C209" s="63">
        <f t="shared" ref="C209:C272" ca="1" si="25">NORMINV(RAND(),$G$7,$H$7)</f>
        <v>85.906552344871713</v>
      </c>
      <c r="D209" s="63">
        <f t="shared" ref="D209:D272" ca="1" si="26">$G$8+RAND()*($H$8-$G$8)</f>
        <v>46.604086153920093</v>
      </c>
      <c r="E209" s="184">
        <f t="shared" ref="E209:E272" ca="1" si="27">VLOOKUP(RAND(),$E$3:$G$5,3)</f>
        <v>100</v>
      </c>
      <c r="F209" s="184">
        <f t="shared" si="21"/>
        <v>3000</v>
      </c>
      <c r="G209" s="184">
        <f t="shared" ca="1" si="22"/>
        <v>8590.6552344871707</v>
      </c>
      <c r="H209" s="184">
        <f t="shared" ca="1" si="23"/>
        <v>7660.4086153920089</v>
      </c>
      <c r="I209" s="192">
        <f t="shared" ca="1" si="24"/>
        <v>930.2466190951618</v>
      </c>
    </row>
    <row r="210" spans="1:9" x14ac:dyDescent="0.25">
      <c r="A210" s="184">
        <v>195</v>
      </c>
      <c r="C210" s="63">
        <f t="shared" ca="1" si="25"/>
        <v>86.102340143161101</v>
      </c>
      <c r="D210" s="63">
        <f t="shared" ca="1" si="26"/>
        <v>42.245809181257101</v>
      </c>
      <c r="E210" s="184">
        <f t="shared" ca="1" si="27"/>
        <v>75</v>
      </c>
      <c r="F210" s="184">
        <f t="shared" si="21"/>
        <v>3000</v>
      </c>
      <c r="G210" s="184">
        <f t="shared" ca="1" si="22"/>
        <v>6457.6755107370827</v>
      </c>
      <c r="H210" s="184">
        <f t="shared" ca="1" si="23"/>
        <v>6168.4356885942825</v>
      </c>
      <c r="I210" s="192">
        <f t="shared" ca="1" si="24"/>
        <v>289.23982214280022</v>
      </c>
    </row>
    <row r="211" spans="1:9" x14ac:dyDescent="0.25">
      <c r="A211" s="184">
        <v>196</v>
      </c>
      <c r="C211" s="63">
        <f t="shared" ca="1" si="25"/>
        <v>93.01044506341573</v>
      </c>
      <c r="D211" s="63">
        <f t="shared" ca="1" si="26"/>
        <v>47.90537169770765</v>
      </c>
      <c r="E211" s="184">
        <f t="shared" ca="1" si="27"/>
        <v>100</v>
      </c>
      <c r="F211" s="184">
        <f t="shared" si="21"/>
        <v>3000</v>
      </c>
      <c r="G211" s="184">
        <f t="shared" ca="1" si="22"/>
        <v>9301.0445063415737</v>
      </c>
      <c r="H211" s="184">
        <f t="shared" ca="1" si="23"/>
        <v>7790.5371697707651</v>
      </c>
      <c r="I211" s="192">
        <f t="shared" ca="1" si="24"/>
        <v>1510.5073365708085</v>
      </c>
    </row>
    <row r="212" spans="1:9" x14ac:dyDescent="0.25">
      <c r="A212" s="184">
        <v>197</v>
      </c>
      <c r="C212" s="63">
        <f t="shared" ca="1" si="25"/>
        <v>84.632259027288598</v>
      </c>
      <c r="D212" s="63">
        <f t="shared" ca="1" si="26"/>
        <v>43.850692478114098</v>
      </c>
      <c r="E212" s="184">
        <f t="shared" ca="1" si="27"/>
        <v>100</v>
      </c>
      <c r="F212" s="184">
        <f t="shared" si="21"/>
        <v>3000</v>
      </c>
      <c r="G212" s="184">
        <f t="shared" ca="1" si="22"/>
        <v>8463.2259027288601</v>
      </c>
      <c r="H212" s="184">
        <f t="shared" ca="1" si="23"/>
        <v>7385.0692478114097</v>
      </c>
      <c r="I212" s="192">
        <f t="shared" ca="1" si="24"/>
        <v>1078.1566549174504</v>
      </c>
    </row>
    <row r="213" spans="1:9" x14ac:dyDescent="0.25">
      <c r="A213" s="184">
        <v>198</v>
      </c>
      <c r="C213" s="63">
        <f t="shared" ca="1" si="25"/>
        <v>91.404085488092136</v>
      </c>
      <c r="D213" s="63">
        <f t="shared" ca="1" si="26"/>
        <v>43.550722147958169</v>
      </c>
      <c r="E213" s="184">
        <f t="shared" ca="1" si="27"/>
        <v>50</v>
      </c>
      <c r="F213" s="184">
        <f t="shared" si="21"/>
        <v>3000</v>
      </c>
      <c r="G213" s="184">
        <f t="shared" ca="1" si="22"/>
        <v>4570.2042744046066</v>
      </c>
      <c r="H213" s="184">
        <f t="shared" ca="1" si="23"/>
        <v>5177.5361073979084</v>
      </c>
      <c r="I213" s="192">
        <f t="shared" ca="1" si="24"/>
        <v>-607.33183299330176</v>
      </c>
    </row>
    <row r="214" spans="1:9" x14ac:dyDescent="0.25">
      <c r="A214" s="184">
        <v>199</v>
      </c>
      <c r="C214" s="63">
        <f t="shared" ca="1" si="25"/>
        <v>93.198723115785839</v>
      </c>
      <c r="D214" s="63">
        <f t="shared" ca="1" si="26"/>
        <v>46.536352637492733</v>
      </c>
      <c r="E214" s="184">
        <f t="shared" ca="1" si="27"/>
        <v>50</v>
      </c>
      <c r="F214" s="184">
        <f t="shared" si="21"/>
        <v>3000</v>
      </c>
      <c r="G214" s="184">
        <f t="shared" ca="1" si="22"/>
        <v>4659.9361557892917</v>
      </c>
      <c r="H214" s="184">
        <f t="shared" ca="1" si="23"/>
        <v>5326.8176318746373</v>
      </c>
      <c r="I214" s="192">
        <f t="shared" ca="1" si="24"/>
        <v>-666.88147608534564</v>
      </c>
    </row>
    <row r="215" spans="1:9" x14ac:dyDescent="0.25">
      <c r="A215" s="184">
        <v>200</v>
      </c>
      <c r="C215" s="63">
        <f t="shared" ca="1" si="25"/>
        <v>96.655055402795938</v>
      </c>
      <c r="D215" s="63">
        <f t="shared" ca="1" si="26"/>
        <v>47.000492703894857</v>
      </c>
      <c r="E215" s="184">
        <f t="shared" ca="1" si="27"/>
        <v>75</v>
      </c>
      <c r="F215" s="184">
        <f t="shared" si="21"/>
        <v>3000</v>
      </c>
      <c r="G215" s="184">
        <f t="shared" ca="1" si="22"/>
        <v>7249.1291552096955</v>
      </c>
      <c r="H215" s="184">
        <f t="shared" ca="1" si="23"/>
        <v>6525.0369527921139</v>
      </c>
      <c r="I215" s="192">
        <f t="shared" ca="1" si="24"/>
        <v>724.09220241758157</v>
      </c>
    </row>
    <row r="216" spans="1:9" x14ac:dyDescent="0.25">
      <c r="A216" s="184">
        <v>201</v>
      </c>
      <c r="C216" s="63">
        <f t="shared" ca="1" si="25"/>
        <v>89.841914811326816</v>
      </c>
      <c r="D216" s="63">
        <f t="shared" ca="1" si="26"/>
        <v>42.047006212837879</v>
      </c>
      <c r="E216" s="184">
        <f t="shared" ca="1" si="27"/>
        <v>75</v>
      </c>
      <c r="F216" s="184">
        <f t="shared" si="21"/>
        <v>3000</v>
      </c>
      <c r="G216" s="184">
        <f t="shared" ca="1" si="22"/>
        <v>6738.1436108495109</v>
      </c>
      <c r="H216" s="184">
        <f t="shared" ca="1" si="23"/>
        <v>6153.5254659628408</v>
      </c>
      <c r="I216" s="192">
        <f t="shared" ca="1" si="24"/>
        <v>584.61814488667005</v>
      </c>
    </row>
    <row r="217" spans="1:9" x14ac:dyDescent="0.25">
      <c r="A217" s="184">
        <v>202</v>
      </c>
      <c r="C217" s="63">
        <f t="shared" ca="1" si="25"/>
        <v>87.19719392969192</v>
      </c>
      <c r="D217" s="63">
        <f t="shared" ca="1" si="26"/>
        <v>49.406055734182935</v>
      </c>
      <c r="E217" s="184">
        <f t="shared" ca="1" si="27"/>
        <v>50</v>
      </c>
      <c r="F217" s="184">
        <f t="shared" si="21"/>
        <v>3000</v>
      </c>
      <c r="G217" s="184">
        <f t="shared" ca="1" si="22"/>
        <v>4359.8596964845956</v>
      </c>
      <c r="H217" s="184">
        <f t="shared" ca="1" si="23"/>
        <v>5470.3027867091469</v>
      </c>
      <c r="I217" s="192">
        <f t="shared" ca="1" si="24"/>
        <v>-1110.4430902245513</v>
      </c>
    </row>
    <row r="218" spans="1:9" x14ac:dyDescent="0.25">
      <c r="A218" s="184">
        <v>203</v>
      </c>
      <c r="C218" s="63">
        <f t="shared" ca="1" si="25"/>
        <v>83.466668870555495</v>
      </c>
      <c r="D218" s="63">
        <f t="shared" ca="1" si="26"/>
        <v>47.988553783599315</v>
      </c>
      <c r="E218" s="184">
        <f t="shared" ca="1" si="27"/>
        <v>50</v>
      </c>
      <c r="F218" s="184">
        <f t="shared" si="21"/>
        <v>3000</v>
      </c>
      <c r="G218" s="184">
        <f t="shared" ca="1" si="22"/>
        <v>4173.3334435277748</v>
      </c>
      <c r="H218" s="184">
        <f t="shared" ca="1" si="23"/>
        <v>5399.4276891799655</v>
      </c>
      <c r="I218" s="192">
        <f t="shared" ca="1" si="24"/>
        <v>-1226.0942456521907</v>
      </c>
    </row>
    <row r="219" spans="1:9" x14ac:dyDescent="0.25">
      <c r="A219" s="184">
        <v>204</v>
      </c>
      <c r="C219" s="63">
        <f t="shared" ca="1" si="25"/>
        <v>86.265004861373555</v>
      </c>
      <c r="D219" s="63">
        <f t="shared" ca="1" si="26"/>
        <v>42.154168891287327</v>
      </c>
      <c r="E219" s="184">
        <f t="shared" ca="1" si="27"/>
        <v>75</v>
      </c>
      <c r="F219" s="184">
        <f t="shared" si="21"/>
        <v>3000</v>
      </c>
      <c r="G219" s="184">
        <f t="shared" ca="1" si="22"/>
        <v>6469.8753646030164</v>
      </c>
      <c r="H219" s="184">
        <f t="shared" ca="1" si="23"/>
        <v>6161.5626668465493</v>
      </c>
      <c r="I219" s="192">
        <f t="shared" ca="1" si="24"/>
        <v>308.31269775646706</v>
      </c>
    </row>
    <row r="220" spans="1:9" x14ac:dyDescent="0.25">
      <c r="A220" s="184">
        <v>205</v>
      </c>
      <c r="C220" s="63">
        <f t="shared" ca="1" si="25"/>
        <v>89.23649145572233</v>
      </c>
      <c r="D220" s="63">
        <f t="shared" ca="1" si="26"/>
        <v>42.483195992985117</v>
      </c>
      <c r="E220" s="184">
        <f t="shared" ca="1" si="27"/>
        <v>100</v>
      </c>
      <c r="F220" s="184">
        <f t="shared" si="21"/>
        <v>3000</v>
      </c>
      <c r="G220" s="184">
        <f t="shared" ca="1" si="22"/>
        <v>8923.6491455722335</v>
      </c>
      <c r="H220" s="184">
        <f t="shared" ca="1" si="23"/>
        <v>7248.319599298512</v>
      </c>
      <c r="I220" s="192">
        <f t="shared" ca="1" si="24"/>
        <v>1675.3295462737215</v>
      </c>
    </row>
    <row r="221" spans="1:9" x14ac:dyDescent="0.25">
      <c r="A221" s="184">
        <v>206</v>
      </c>
      <c r="C221" s="63">
        <f t="shared" ca="1" si="25"/>
        <v>95.646420905404113</v>
      </c>
      <c r="D221" s="63">
        <f t="shared" ca="1" si="26"/>
        <v>47.134813930186922</v>
      </c>
      <c r="E221" s="184">
        <f t="shared" ca="1" si="27"/>
        <v>50</v>
      </c>
      <c r="F221" s="184">
        <f t="shared" si="21"/>
        <v>3000</v>
      </c>
      <c r="G221" s="184">
        <f t="shared" ca="1" si="22"/>
        <v>4782.321045270206</v>
      </c>
      <c r="H221" s="184">
        <f t="shared" ca="1" si="23"/>
        <v>5356.740696509346</v>
      </c>
      <c r="I221" s="192">
        <f t="shared" ca="1" si="24"/>
        <v>-574.41965123913997</v>
      </c>
    </row>
    <row r="222" spans="1:9" x14ac:dyDescent="0.25">
      <c r="A222" s="184">
        <v>207</v>
      </c>
      <c r="C222" s="63">
        <f t="shared" ca="1" si="25"/>
        <v>87.917291159866423</v>
      </c>
      <c r="D222" s="63">
        <f t="shared" ca="1" si="26"/>
        <v>40.307000338111344</v>
      </c>
      <c r="E222" s="184">
        <f t="shared" ca="1" si="27"/>
        <v>50</v>
      </c>
      <c r="F222" s="184">
        <f t="shared" si="21"/>
        <v>3000</v>
      </c>
      <c r="G222" s="184">
        <f t="shared" ca="1" si="22"/>
        <v>4395.8645579933209</v>
      </c>
      <c r="H222" s="184">
        <f t="shared" ca="1" si="23"/>
        <v>5015.3500169055669</v>
      </c>
      <c r="I222" s="192">
        <f t="shared" ca="1" si="24"/>
        <v>-619.48545891224603</v>
      </c>
    </row>
    <row r="223" spans="1:9" x14ac:dyDescent="0.25">
      <c r="A223" s="184">
        <v>208</v>
      </c>
      <c r="C223" s="63">
        <f t="shared" ca="1" si="25"/>
        <v>82.908463287251294</v>
      </c>
      <c r="D223" s="63">
        <f t="shared" ca="1" si="26"/>
        <v>40.655159220771878</v>
      </c>
      <c r="E223" s="184">
        <f t="shared" ca="1" si="27"/>
        <v>75</v>
      </c>
      <c r="F223" s="184">
        <f t="shared" si="21"/>
        <v>3000</v>
      </c>
      <c r="G223" s="184">
        <f t="shared" ca="1" si="22"/>
        <v>6218.1347465438466</v>
      </c>
      <c r="H223" s="184">
        <f t="shared" ca="1" si="23"/>
        <v>6049.1369415578911</v>
      </c>
      <c r="I223" s="192">
        <f t="shared" ca="1" si="24"/>
        <v>168.99780498595555</v>
      </c>
    </row>
    <row r="224" spans="1:9" x14ac:dyDescent="0.25">
      <c r="A224" s="184">
        <v>209</v>
      </c>
      <c r="C224" s="63">
        <f t="shared" ca="1" si="25"/>
        <v>87.126364963005557</v>
      </c>
      <c r="D224" s="63">
        <f t="shared" ca="1" si="26"/>
        <v>42.268114306397543</v>
      </c>
      <c r="E224" s="184">
        <f t="shared" ca="1" si="27"/>
        <v>75</v>
      </c>
      <c r="F224" s="184">
        <f t="shared" si="21"/>
        <v>3000</v>
      </c>
      <c r="G224" s="184">
        <f t="shared" ca="1" si="22"/>
        <v>6534.4773722254167</v>
      </c>
      <c r="H224" s="184">
        <f t="shared" ca="1" si="23"/>
        <v>6170.108572979816</v>
      </c>
      <c r="I224" s="192">
        <f t="shared" ca="1" si="24"/>
        <v>364.36879924560071</v>
      </c>
    </row>
    <row r="225" spans="1:9" x14ac:dyDescent="0.25">
      <c r="A225" s="184">
        <v>210</v>
      </c>
      <c r="C225" s="63">
        <f t="shared" ca="1" si="25"/>
        <v>87.903498912810164</v>
      </c>
      <c r="D225" s="63">
        <f t="shared" ca="1" si="26"/>
        <v>47.796552639874498</v>
      </c>
      <c r="E225" s="184">
        <f t="shared" ca="1" si="27"/>
        <v>75</v>
      </c>
      <c r="F225" s="184">
        <f t="shared" si="21"/>
        <v>3000</v>
      </c>
      <c r="G225" s="184">
        <f t="shared" ca="1" si="22"/>
        <v>6592.7624184607621</v>
      </c>
      <c r="H225" s="184">
        <f t="shared" ca="1" si="23"/>
        <v>6584.7414479905874</v>
      </c>
      <c r="I225" s="192">
        <f t="shared" ca="1" si="24"/>
        <v>8.0209704701746887</v>
      </c>
    </row>
    <row r="226" spans="1:9" x14ac:dyDescent="0.25">
      <c r="A226" s="184">
        <v>211</v>
      </c>
      <c r="C226" s="63">
        <f t="shared" ca="1" si="25"/>
        <v>94.03741604063768</v>
      </c>
      <c r="D226" s="63">
        <f t="shared" ca="1" si="26"/>
        <v>48.85575061177714</v>
      </c>
      <c r="E226" s="184">
        <f t="shared" ca="1" si="27"/>
        <v>75</v>
      </c>
      <c r="F226" s="184">
        <f t="shared" si="21"/>
        <v>3000</v>
      </c>
      <c r="G226" s="184">
        <f t="shared" ca="1" si="22"/>
        <v>7052.8062030478259</v>
      </c>
      <c r="H226" s="184">
        <f t="shared" ca="1" si="23"/>
        <v>6664.1812958832852</v>
      </c>
      <c r="I226" s="192">
        <f t="shared" ca="1" si="24"/>
        <v>388.62490716454067</v>
      </c>
    </row>
    <row r="227" spans="1:9" x14ac:dyDescent="0.25">
      <c r="A227" s="184">
        <v>212</v>
      </c>
      <c r="C227" s="63">
        <f t="shared" ca="1" si="25"/>
        <v>86.205043556441453</v>
      </c>
      <c r="D227" s="63">
        <f t="shared" ca="1" si="26"/>
        <v>46.473555030354163</v>
      </c>
      <c r="E227" s="184">
        <f t="shared" ca="1" si="27"/>
        <v>75</v>
      </c>
      <c r="F227" s="184">
        <f t="shared" si="21"/>
        <v>3000</v>
      </c>
      <c r="G227" s="184">
        <f t="shared" ca="1" si="22"/>
        <v>6465.3782667331088</v>
      </c>
      <c r="H227" s="184">
        <f t="shared" ca="1" si="23"/>
        <v>6485.5166272765618</v>
      </c>
      <c r="I227" s="192">
        <f t="shared" ca="1" si="24"/>
        <v>-20.138360543453018</v>
      </c>
    </row>
    <row r="228" spans="1:9" x14ac:dyDescent="0.25">
      <c r="A228" s="184">
        <v>213</v>
      </c>
      <c r="C228" s="63">
        <f t="shared" ca="1" si="25"/>
        <v>87.973911589604725</v>
      </c>
      <c r="D228" s="63">
        <f t="shared" ca="1" si="26"/>
        <v>43.001439737893136</v>
      </c>
      <c r="E228" s="184">
        <f t="shared" ca="1" si="27"/>
        <v>75</v>
      </c>
      <c r="F228" s="184">
        <f t="shared" si="21"/>
        <v>3000</v>
      </c>
      <c r="G228" s="184">
        <f t="shared" ca="1" si="22"/>
        <v>6598.0433692203542</v>
      </c>
      <c r="H228" s="184">
        <f t="shared" ca="1" si="23"/>
        <v>6225.1079803419852</v>
      </c>
      <c r="I228" s="192">
        <f t="shared" ca="1" si="24"/>
        <v>372.93538887836894</v>
      </c>
    </row>
    <row r="229" spans="1:9" x14ac:dyDescent="0.25">
      <c r="A229" s="184">
        <v>214</v>
      </c>
      <c r="C229" s="63">
        <f t="shared" ca="1" si="25"/>
        <v>87.886378289410132</v>
      </c>
      <c r="D229" s="63">
        <f t="shared" ca="1" si="26"/>
        <v>41.95827686255037</v>
      </c>
      <c r="E229" s="184">
        <f t="shared" ca="1" si="27"/>
        <v>100</v>
      </c>
      <c r="F229" s="184">
        <f t="shared" si="21"/>
        <v>3000</v>
      </c>
      <c r="G229" s="184">
        <f t="shared" ca="1" si="22"/>
        <v>8788.6378289410131</v>
      </c>
      <c r="H229" s="184">
        <f t="shared" ca="1" si="23"/>
        <v>7195.8276862550374</v>
      </c>
      <c r="I229" s="192">
        <f t="shared" ca="1" si="24"/>
        <v>1592.8101426859757</v>
      </c>
    </row>
    <row r="230" spans="1:9" x14ac:dyDescent="0.25">
      <c r="A230" s="184">
        <v>215</v>
      </c>
      <c r="C230" s="63">
        <f t="shared" ca="1" si="25"/>
        <v>93.945969383038474</v>
      </c>
      <c r="D230" s="63">
        <f t="shared" ca="1" si="26"/>
        <v>48.099125130509357</v>
      </c>
      <c r="E230" s="184">
        <f t="shared" ca="1" si="27"/>
        <v>100</v>
      </c>
      <c r="F230" s="184">
        <f t="shared" si="21"/>
        <v>3000</v>
      </c>
      <c r="G230" s="184">
        <f t="shared" ca="1" si="22"/>
        <v>9394.5969383038482</v>
      </c>
      <c r="H230" s="184">
        <f t="shared" ca="1" si="23"/>
        <v>7809.9125130509356</v>
      </c>
      <c r="I230" s="192">
        <f t="shared" ca="1" si="24"/>
        <v>1584.6844252529127</v>
      </c>
    </row>
    <row r="231" spans="1:9" x14ac:dyDescent="0.25">
      <c r="A231" s="184">
        <v>216</v>
      </c>
      <c r="C231" s="63">
        <f t="shared" ca="1" si="25"/>
        <v>94.297772724786739</v>
      </c>
      <c r="D231" s="63">
        <f t="shared" ca="1" si="26"/>
        <v>42.239116256709082</v>
      </c>
      <c r="E231" s="184">
        <f t="shared" ca="1" si="27"/>
        <v>50</v>
      </c>
      <c r="F231" s="184">
        <f t="shared" si="21"/>
        <v>3000</v>
      </c>
      <c r="G231" s="184">
        <f t="shared" ca="1" si="22"/>
        <v>4714.8886362393368</v>
      </c>
      <c r="H231" s="184">
        <f t="shared" ca="1" si="23"/>
        <v>5111.9558128354547</v>
      </c>
      <c r="I231" s="192">
        <f t="shared" ca="1" si="24"/>
        <v>-397.06717659611786</v>
      </c>
    </row>
    <row r="232" spans="1:9" x14ac:dyDescent="0.25">
      <c r="A232" s="184">
        <v>217</v>
      </c>
      <c r="C232" s="63">
        <f t="shared" ca="1" si="25"/>
        <v>87.132123222292179</v>
      </c>
      <c r="D232" s="63">
        <f t="shared" ca="1" si="26"/>
        <v>43.952548366443942</v>
      </c>
      <c r="E232" s="184">
        <f t="shared" ca="1" si="27"/>
        <v>75</v>
      </c>
      <c r="F232" s="184">
        <f t="shared" si="21"/>
        <v>3000</v>
      </c>
      <c r="G232" s="184">
        <f t="shared" ca="1" si="22"/>
        <v>6534.9092416719132</v>
      </c>
      <c r="H232" s="184">
        <f t="shared" ca="1" si="23"/>
        <v>6296.4411274832955</v>
      </c>
      <c r="I232" s="192">
        <f t="shared" ca="1" si="24"/>
        <v>238.46811418861762</v>
      </c>
    </row>
    <row r="233" spans="1:9" x14ac:dyDescent="0.25">
      <c r="A233" s="184">
        <v>218</v>
      </c>
      <c r="C233" s="63">
        <f t="shared" ca="1" si="25"/>
        <v>100.65260061968918</v>
      </c>
      <c r="D233" s="63">
        <f t="shared" ca="1" si="26"/>
        <v>46.032583645557779</v>
      </c>
      <c r="E233" s="184">
        <f t="shared" ca="1" si="27"/>
        <v>100</v>
      </c>
      <c r="F233" s="184">
        <f t="shared" si="21"/>
        <v>3000</v>
      </c>
      <c r="G233" s="184">
        <f t="shared" ca="1" si="22"/>
        <v>10065.260061968918</v>
      </c>
      <c r="H233" s="184">
        <f t="shared" ca="1" si="23"/>
        <v>7603.2583645557779</v>
      </c>
      <c r="I233" s="192">
        <f t="shared" ca="1" si="24"/>
        <v>2462.0016974131404</v>
      </c>
    </row>
    <row r="234" spans="1:9" x14ac:dyDescent="0.25">
      <c r="A234" s="184">
        <v>219</v>
      </c>
      <c r="C234" s="63">
        <f t="shared" ca="1" si="25"/>
        <v>88.145845213477088</v>
      </c>
      <c r="D234" s="63">
        <f t="shared" ca="1" si="26"/>
        <v>41.1380707190946</v>
      </c>
      <c r="E234" s="184">
        <f t="shared" ca="1" si="27"/>
        <v>75</v>
      </c>
      <c r="F234" s="184">
        <f t="shared" si="21"/>
        <v>3000</v>
      </c>
      <c r="G234" s="184">
        <f t="shared" ca="1" si="22"/>
        <v>6610.9383910107817</v>
      </c>
      <c r="H234" s="184">
        <f t="shared" ca="1" si="23"/>
        <v>6085.355303932095</v>
      </c>
      <c r="I234" s="192">
        <f t="shared" ca="1" si="24"/>
        <v>525.58308707868673</v>
      </c>
    </row>
    <row r="235" spans="1:9" x14ac:dyDescent="0.25">
      <c r="A235" s="184">
        <v>220</v>
      </c>
      <c r="C235" s="63">
        <f t="shared" ca="1" si="25"/>
        <v>92.39687586929476</v>
      </c>
      <c r="D235" s="63">
        <f t="shared" ca="1" si="26"/>
        <v>42.327704709065877</v>
      </c>
      <c r="E235" s="184">
        <f t="shared" ca="1" si="27"/>
        <v>75</v>
      </c>
      <c r="F235" s="184">
        <f t="shared" si="21"/>
        <v>3000</v>
      </c>
      <c r="G235" s="184">
        <f t="shared" ca="1" si="22"/>
        <v>6929.7656901971068</v>
      </c>
      <c r="H235" s="184">
        <f t="shared" ca="1" si="23"/>
        <v>6174.5778531799406</v>
      </c>
      <c r="I235" s="192">
        <f t="shared" ca="1" si="24"/>
        <v>755.1878370171662</v>
      </c>
    </row>
    <row r="236" spans="1:9" x14ac:dyDescent="0.25">
      <c r="A236" s="184">
        <v>221</v>
      </c>
      <c r="C236" s="63">
        <f t="shared" ca="1" si="25"/>
        <v>87.521395507635987</v>
      </c>
      <c r="D236" s="63">
        <f t="shared" ca="1" si="26"/>
        <v>40.54581262801193</v>
      </c>
      <c r="E236" s="184">
        <f t="shared" ca="1" si="27"/>
        <v>50</v>
      </c>
      <c r="F236" s="184">
        <f t="shared" si="21"/>
        <v>3000</v>
      </c>
      <c r="G236" s="184">
        <f t="shared" ca="1" si="22"/>
        <v>4376.0697753817994</v>
      </c>
      <c r="H236" s="184">
        <f t="shared" ca="1" si="23"/>
        <v>5027.2906314005968</v>
      </c>
      <c r="I236" s="192">
        <f t="shared" ca="1" si="24"/>
        <v>-651.22085601879735</v>
      </c>
    </row>
    <row r="237" spans="1:9" x14ac:dyDescent="0.25">
      <c r="A237" s="184">
        <v>222</v>
      </c>
      <c r="C237" s="63">
        <f t="shared" ca="1" si="25"/>
        <v>89.143878881921594</v>
      </c>
      <c r="D237" s="63">
        <f t="shared" ca="1" si="26"/>
        <v>44.379713497159742</v>
      </c>
      <c r="E237" s="184">
        <f t="shared" ca="1" si="27"/>
        <v>50</v>
      </c>
      <c r="F237" s="184">
        <f t="shared" si="21"/>
        <v>3000</v>
      </c>
      <c r="G237" s="184">
        <f t="shared" ca="1" si="22"/>
        <v>4457.1939440960796</v>
      </c>
      <c r="H237" s="184">
        <f t="shared" ca="1" si="23"/>
        <v>5218.9856748579869</v>
      </c>
      <c r="I237" s="192">
        <f t="shared" ca="1" si="24"/>
        <v>-761.79173076190727</v>
      </c>
    </row>
    <row r="238" spans="1:9" x14ac:dyDescent="0.25">
      <c r="A238" s="184">
        <v>223</v>
      </c>
      <c r="C238" s="63">
        <f t="shared" ca="1" si="25"/>
        <v>100.5028965171676</v>
      </c>
      <c r="D238" s="63">
        <f t="shared" ca="1" si="26"/>
        <v>47.629633364095668</v>
      </c>
      <c r="E238" s="184">
        <f t="shared" ca="1" si="27"/>
        <v>75</v>
      </c>
      <c r="F238" s="184">
        <f t="shared" si="21"/>
        <v>3000</v>
      </c>
      <c r="G238" s="184">
        <f t="shared" ca="1" si="22"/>
        <v>7537.7172387875698</v>
      </c>
      <c r="H238" s="184">
        <f t="shared" ca="1" si="23"/>
        <v>6572.2225023071751</v>
      </c>
      <c r="I238" s="192">
        <f t="shared" ca="1" si="24"/>
        <v>965.49473648039475</v>
      </c>
    </row>
    <row r="239" spans="1:9" x14ac:dyDescent="0.25">
      <c r="A239" s="184">
        <v>224</v>
      </c>
      <c r="C239" s="63">
        <f t="shared" ca="1" si="25"/>
        <v>93.205160449176859</v>
      </c>
      <c r="D239" s="63">
        <f t="shared" ca="1" si="26"/>
        <v>47.002949479466835</v>
      </c>
      <c r="E239" s="184">
        <f t="shared" ca="1" si="27"/>
        <v>75</v>
      </c>
      <c r="F239" s="184">
        <f t="shared" si="21"/>
        <v>3000</v>
      </c>
      <c r="G239" s="184">
        <f t="shared" ca="1" si="22"/>
        <v>6990.3870336882646</v>
      </c>
      <c r="H239" s="184">
        <f t="shared" ca="1" si="23"/>
        <v>6525.2212109600132</v>
      </c>
      <c r="I239" s="192">
        <f t="shared" ca="1" si="24"/>
        <v>465.16582272825144</v>
      </c>
    </row>
    <row r="240" spans="1:9" x14ac:dyDescent="0.25">
      <c r="A240" s="184">
        <v>225</v>
      </c>
      <c r="C240" s="63">
        <f t="shared" ca="1" si="25"/>
        <v>93.764129323155316</v>
      </c>
      <c r="D240" s="63">
        <f t="shared" ca="1" si="26"/>
        <v>45.143144928389738</v>
      </c>
      <c r="E240" s="184">
        <f t="shared" ca="1" si="27"/>
        <v>75</v>
      </c>
      <c r="F240" s="184">
        <f t="shared" si="21"/>
        <v>3000</v>
      </c>
      <c r="G240" s="184">
        <f t="shared" ca="1" si="22"/>
        <v>7032.3096992366491</v>
      </c>
      <c r="H240" s="184">
        <f t="shared" ca="1" si="23"/>
        <v>6385.7358696292304</v>
      </c>
      <c r="I240" s="192">
        <f t="shared" ca="1" si="24"/>
        <v>646.5738296074187</v>
      </c>
    </row>
    <row r="241" spans="1:9" x14ac:dyDescent="0.25">
      <c r="A241" s="184">
        <v>226</v>
      </c>
      <c r="C241" s="63">
        <f t="shared" ca="1" si="25"/>
        <v>86.117462913299249</v>
      </c>
      <c r="D241" s="63">
        <f t="shared" ca="1" si="26"/>
        <v>46.834581068020384</v>
      </c>
      <c r="E241" s="184">
        <f t="shared" ca="1" si="27"/>
        <v>75</v>
      </c>
      <c r="F241" s="184">
        <f t="shared" si="21"/>
        <v>3000</v>
      </c>
      <c r="G241" s="184">
        <f t="shared" ca="1" si="22"/>
        <v>6458.809718497444</v>
      </c>
      <c r="H241" s="184">
        <f t="shared" ca="1" si="23"/>
        <v>6512.5935801015294</v>
      </c>
      <c r="I241" s="192">
        <f t="shared" ca="1" si="24"/>
        <v>-53.783861604085359</v>
      </c>
    </row>
    <row r="242" spans="1:9" x14ac:dyDescent="0.25">
      <c r="A242" s="184">
        <v>227</v>
      </c>
      <c r="C242" s="63">
        <f t="shared" ca="1" si="25"/>
        <v>88.082578527257567</v>
      </c>
      <c r="D242" s="63">
        <f t="shared" ca="1" si="26"/>
        <v>43.60005459596502</v>
      </c>
      <c r="E242" s="184">
        <f t="shared" ca="1" si="27"/>
        <v>50</v>
      </c>
      <c r="F242" s="184">
        <f t="shared" si="21"/>
        <v>3000</v>
      </c>
      <c r="G242" s="184">
        <f t="shared" ca="1" si="22"/>
        <v>4404.1289263628787</v>
      </c>
      <c r="H242" s="184">
        <f t="shared" ca="1" si="23"/>
        <v>5180.0027297982506</v>
      </c>
      <c r="I242" s="192">
        <f t="shared" ca="1" si="24"/>
        <v>-775.87380343537188</v>
      </c>
    </row>
    <row r="243" spans="1:9" x14ac:dyDescent="0.25">
      <c r="A243" s="184">
        <v>228</v>
      </c>
      <c r="C243" s="63">
        <f t="shared" ca="1" si="25"/>
        <v>85.136216075462443</v>
      </c>
      <c r="D243" s="63">
        <f t="shared" ca="1" si="26"/>
        <v>45.504737457124733</v>
      </c>
      <c r="E243" s="184">
        <f t="shared" ca="1" si="27"/>
        <v>75</v>
      </c>
      <c r="F243" s="184">
        <f t="shared" si="21"/>
        <v>3000</v>
      </c>
      <c r="G243" s="184">
        <f t="shared" ca="1" si="22"/>
        <v>6385.2162056596835</v>
      </c>
      <c r="H243" s="184">
        <f t="shared" ca="1" si="23"/>
        <v>6412.8553092843549</v>
      </c>
      <c r="I243" s="192">
        <f t="shared" ca="1" si="24"/>
        <v>-27.639103624671407</v>
      </c>
    </row>
    <row r="244" spans="1:9" x14ac:dyDescent="0.25">
      <c r="A244" s="184">
        <v>229</v>
      </c>
      <c r="C244" s="63">
        <f t="shared" ca="1" si="25"/>
        <v>92.907324155889526</v>
      </c>
      <c r="D244" s="63">
        <f t="shared" ca="1" si="26"/>
        <v>43.322969932536786</v>
      </c>
      <c r="E244" s="184">
        <f t="shared" ca="1" si="27"/>
        <v>100</v>
      </c>
      <c r="F244" s="184">
        <f t="shared" si="21"/>
        <v>3000</v>
      </c>
      <c r="G244" s="184">
        <f t="shared" ca="1" si="22"/>
        <v>9290.7324155889528</v>
      </c>
      <c r="H244" s="184">
        <f t="shared" ca="1" si="23"/>
        <v>7332.2969932536789</v>
      </c>
      <c r="I244" s="192">
        <f t="shared" ca="1" si="24"/>
        <v>1958.4354223352739</v>
      </c>
    </row>
    <row r="245" spans="1:9" x14ac:dyDescent="0.25">
      <c r="A245" s="184">
        <v>230</v>
      </c>
      <c r="C245" s="63">
        <f t="shared" ca="1" si="25"/>
        <v>83.494659277538815</v>
      </c>
      <c r="D245" s="63">
        <f t="shared" ca="1" si="26"/>
        <v>46.623648121152577</v>
      </c>
      <c r="E245" s="184">
        <f t="shared" ca="1" si="27"/>
        <v>75</v>
      </c>
      <c r="F245" s="184">
        <f t="shared" si="21"/>
        <v>3000</v>
      </c>
      <c r="G245" s="184">
        <f t="shared" ca="1" si="22"/>
        <v>6262.0994458154109</v>
      </c>
      <c r="H245" s="184">
        <f t="shared" ca="1" si="23"/>
        <v>6496.7736090864437</v>
      </c>
      <c r="I245" s="192">
        <f t="shared" ca="1" si="24"/>
        <v>-234.67416327103274</v>
      </c>
    </row>
    <row r="246" spans="1:9" x14ac:dyDescent="0.25">
      <c r="A246" s="184">
        <v>231</v>
      </c>
      <c r="C246" s="63">
        <f t="shared" ca="1" si="25"/>
        <v>89.849125931907963</v>
      </c>
      <c r="D246" s="63">
        <f t="shared" ca="1" si="26"/>
        <v>47.10725749783726</v>
      </c>
      <c r="E246" s="184">
        <f t="shared" ca="1" si="27"/>
        <v>75</v>
      </c>
      <c r="F246" s="184">
        <f t="shared" si="21"/>
        <v>3000</v>
      </c>
      <c r="G246" s="184">
        <f t="shared" ca="1" si="22"/>
        <v>6738.684444893097</v>
      </c>
      <c r="H246" s="184">
        <f t="shared" ca="1" si="23"/>
        <v>6533.0443123377945</v>
      </c>
      <c r="I246" s="192">
        <f t="shared" ca="1" si="24"/>
        <v>205.64013255530244</v>
      </c>
    </row>
    <row r="247" spans="1:9" x14ac:dyDescent="0.25">
      <c r="A247" s="184">
        <v>232</v>
      </c>
      <c r="C247" s="63">
        <f t="shared" ca="1" si="25"/>
        <v>80.772520900125812</v>
      </c>
      <c r="D247" s="63">
        <f t="shared" ca="1" si="26"/>
        <v>47.43275017789567</v>
      </c>
      <c r="E247" s="184">
        <f t="shared" ca="1" si="27"/>
        <v>100</v>
      </c>
      <c r="F247" s="184">
        <f t="shared" si="21"/>
        <v>3000</v>
      </c>
      <c r="G247" s="184">
        <f t="shared" ca="1" si="22"/>
        <v>8077.252090012581</v>
      </c>
      <c r="H247" s="184">
        <f t="shared" ca="1" si="23"/>
        <v>7743.2750177895668</v>
      </c>
      <c r="I247" s="192">
        <f t="shared" ca="1" si="24"/>
        <v>333.97707222301415</v>
      </c>
    </row>
    <row r="248" spans="1:9" x14ac:dyDescent="0.25">
      <c r="A248" s="184">
        <v>233</v>
      </c>
      <c r="C248" s="63">
        <f t="shared" ca="1" si="25"/>
        <v>93.570561375906195</v>
      </c>
      <c r="D248" s="63">
        <f t="shared" ca="1" si="26"/>
        <v>48.513876805645118</v>
      </c>
      <c r="E248" s="184">
        <f t="shared" ca="1" si="27"/>
        <v>75</v>
      </c>
      <c r="F248" s="184">
        <f t="shared" si="21"/>
        <v>3000</v>
      </c>
      <c r="G248" s="184">
        <f t="shared" ca="1" si="22"/>
        <v>7017.7921031929645</v>
      </c>
      <c r="H248" s="184">
        <f t="shared" ca="1" si="23"/>
        <v>6638.5407604233842</v>
      </c>
      <c r="I248" s="192">
        <f t="shared" ca="1" si="24"/>
        <v>379.25134276958033</v>
      </c>
    </row>
    <row r="249" spans="1:9" x14ac:dyDescent="0.25">
      <c r="A249" s="184">
        <v>234</v>
      </c>
      <c r="C249" s="63">
        <f t="shared" ca="1" si="25"/>
        <v>92.360999574597372</v>
      </c>
      <c r="D249" s="63">
        <f t="shared" ca="1" si="26"/>
        <v>49.539506609745722</v>
      </c>
      <c r="E249" s="184">
        <f t="shared" ca="1" si="27"/>
        <v>75</v>
      </c>
      <c r="F249" s="184">
        <f t="shared" si="21"/>
        <v>3000</v>
      </c>
      <c r="G249" s="184">
        <f t="shared" ca="1" si="22"/>
        <v>6927.0749680948029</v>
      </c>
      <c r="H249" s="184">
        <f t="shared" ca="1" si="23"/>
        <v>6715.4629957309289</v>
      </c>
      <c r="I249" s="192">
        <f t="shared" ca="1" si="24"/>
        <v>211.61197236387397</v>
      </c>
    </row>
    <row r="250" spans="1:9" x14ac:dyDescent="0.25">
      <c r="A250" s="184">
        <v>235</v>
      </c>
      <c r="C250" s="63">
        <f t="shared" ca="1" si="25"/>
        <v>82.352940558872234</v>
      </c>
      <c r="D250" s="63">
        <f t="shared" ca="1" si="26"/>
        <v>46.521751532742158</v>
      </c>
      <c r="E250" s="184">
        <f t="shared" ca="1" si="27"/>
        <v>75</v>
      </c>
      <c r="F250" s="184">
        <f t="shared" si="21"/>
        <v>3000</v>
      </c>
      <c r="G250" s="184">
        <f t="shared" ca="1" si="22"/>
        <v>6176.4705419154179</v>
      </c>
      <c r="H250" s="184">
        <f t="shared" ca="1" si="23"/>
        <v>6489.1313649556614</v>
      </c>
      <c r="I250" s="192">
        <f t="shared" ca="1" si="24"/>
        <v>-312.66082304024349</v>
      </c>
    </row>
    <row r="251" spans="1:9" x14ac:dyDescent="0.25">
      <c r="A251" s="184">
        <v>236</v>
      </c>
      <c r="C251" s="63">
        <f t="shared" ca="1" si="25"/>
        <v>83.309480614471937</v>
      </c>
      <c r="D251" s="63">
        <f t="shared" ca="1" si="26"/>
        <v>40.722446331209454</v>
      </c>
      <c r="E251" s="184">
        <f t="shared" ca="1" si="27"/>
        <v>100</v>
      </c>
      <c r="F251" s="184">
        <f t="shared" si="21"/>
        <v>3000</v>
      </c>
      <c r="G251" s="184">
        <f t="shared" ca="1" si="22"/>
        <v>8330.948061447194</v>
      </c>
      <c r="H251" s="184">
        <f t="shared" ca="1" si="23"/>
        <v>7072.2446331209449</v>
      </c>
      <c r="I251" s="192">
        <f t="shared" ca="1" si="24"/>
        <v>1258.7034283262492</v>
      </c>
    </row>
    <row r="252" spans="1:9" x14ac:dyDescent="0.25">
      <c r="A252" s="184">
        <v>237</v>
      </c>
      <c r="C252" s="63">
        <f t="shared" ca="1" si="25"/>
        <v>84.293324939978689</v>
      </c>
      <c r="D252" s="63">
        <f t="shared" ca="1" si="26"/>
        <v>42.206422575604229</v>
      </c>
      <c r="E252" s="184">
        <f t="shared" ca="1" si="27"/>
        <v>100</v>
      </c>
      <c r="F252" s="184">
        <f t="shared" si="21"/>
        <v>3000</v>
      </c>
      <c r="G252" s="184">
        <f t="shared" ca="1" si="22"/>
        <v>8429.3324939978684</v>
      </c>
      <c r="H252" s="184">
        <f t="shared" ca="1" si="23"/>
        <v>7220.6422575604229</v>
      </c>
      <c r="I252" s="192">
        <f t="shared" ca="1" si="24"/>
        <v>1208.6902364374455</v>
      </c>
    </row>
    <row r="253" spans="1:9" x14ac:dyDescent="0.25">
      <c r="A253" s="184">
        <v>238</v>
      </c>
      <c r="C253" s="63">
        <f t="shared" ca="1" si="25"/>
        <v>88.723742153931482</v>
      </c>
      <c r="D253" s="63">
        <f t="shared" ca="1" si="26"/>
        <v>45.57502641787417</v>
      </c>
      <c r="E253" s="184">
        <f t="shared" ca="1" si="27"/>
        <v>75</v>
      </c>
      <c r="F253" s="184">
        <f t="shared" si="21"/>
        <v>3000</v>
      </c>
      <c r="G253" s="184">
        <f t="shared" ca="1" si="22"/>
        <v>6654.2806615448608</v>
      </c>
      <c r="H253" s="184">
        <f t="shared" ca="1" si="23"/>
        <v>6418.1269813405634</v>
      </c>
      <c r="I253" s="192">
        <f t="shared" ca="1" si="24"/>
        <v>236.15368020429742</v>
      </c>
    </row>
    <row r="254" spans="1:9" x14ac:dyDescent="0.25">
      <c r="A254" s="184">
        <v>239</v>
      </c>
      <c r="C254" s="63">
        <f t="shared" ca="1" si="25"/>
        <v>94.586875210090582</v>
      </c>
      <c r="D254" s="63">
        <f t="shared" ca="1" si="26"/>
        <v>48.565020787194747</v>
      </c>
      <c r="E254" s="184">
        <f t="shared" ca="1" si="27"/>
        <v>50</v>
      </c>
      <c r="F254" s="184">
        <f t="shared" si="21"/>
        <v>3000</v>
      </c>
      <c r="G254" s="184">
        <f t="shared" ca="1" si="22"/>
        <v>4729.3437605045292</v>
      </c>
      <c r="H254" s="184">
        <f t="shared" ca="1" si="23"/>
        <v>5428.2510393597368</v>
      </c>
      <c r="I254" s="192">
        <f t="shared" ca="1" si="24"/>
        <v>-698.90727885520755</v>
      </c>
    </row>
    <row r="255" spans="1:9" x14ac:dyDescent="0.25">
      <c r="A255" s="184">
        <v>240</v>
      </c>
      <c r="C255" s="63">
        <f t="shared" ca="1" si="25"/>
        <v>86.361093094319827</v>
      </c>
      <c r="D255" s="63">
        <f t="shared" ca="1" si="26"/>
        <v>40.630388667478833</v>
      </c>
      <c r="E255" s="184">
        <f t="shared" ca="1" si="27"/>
        <v>50</v>
      </c>
      <c r="F255" s="184">
        <f t="shared" si="21"/>
        <v>3000</v>
      </c>
      <c r="G255" s="184">
        <f t="shared" ca="1" si="22"/>
        <v>4318.0546547159911</v>
      </c>
      <c r="H255" s="184">
        <f t="shared" ca="1" si="23"/>
        <v>5031.5194333739419</v>
      </c>
      <c r="I255" s="192">
        <f t="shared" ca="1" si="24"/>
        <v>-713.46477865795077</v>
      </c>
    </row>
    <row r="256" spans="1:9" x14ac:dyDescent="0.25">
      <c r="A256" s="184">
        <v>241</v>
      </c>
      <c r="C256" s="63">
        <f t="shared" ca="1" si="25"/>
        <v>89.911117797448654</v>
      </c>
      <c r="D256" s="63">
        <f t="shared" ca="1" si="26"/>
        <v>46.092208358906838</v>
      </c>
      <c r="E256" s="184">
        <f t="shared" ca="1" si="27"/>
        <v>100</v>
      </c>
      <c r="F256" s="184">
        <f t="shared" si="21"/>
        <v>3000</v>
      </c>
      <c r="G256" s="184">
        <f t="shared" ca="1" si="22"/>
        <v>8991.111779744866</v>
      </c>
      <c r="H256" s="184">
        <f t="shared" ca="1" si="23"/>
        <v>7609.2208358906837</v>
      </c>
      <c r="I256" s="192">
        <f t="shared" ca="1" si="24"/>
        <v>1381.8909438541823</v>
      </c>
    </row>
    <row r="257" spans="1:9" x14ac:dyDescent="0.25">
      <c r="A257" s="184">
        <v>242</v>
      </c>
      <c r="C257" s="63">
        <f t="shared" ca="1" si="25"/>
        <v>84.526760721912751</v>
      </c>
      <c r="D257" s="63">
        <f t="shared" ca="1" si="26"/>
        <v>41.537846653873622</v>
      </c>
      <c r="E257" s="184">
        <f t="shared" ca="1" si="27"/>
        <v>75</v>
      </c>
      <c r="F257" s="184">
        <f t="shared" si="21"/>
        <v>3000</v>
      </c>
      <c r="G257" s="184">
        <f t="shared" ca="1" si="22"/>
        <v>6339.5070541434561</v>
      </c>
      <c r="H257" s="184">
        <f t="shared" ca="1" si="23"/>
        <v>6115.3384990405211</v>
      </c>
      <c r="I257" s="192">
        <f t="shared" ca="1" si="24"/>
        <v>224.16855510293499</v>
      </c>
    </row>
    <row r="258" spans="1:9" x14ac:dyDescent="0.25">
      <c r="A258" s="184">
        <v>243</v>
      </c>
      <c r="C258" s="63">
        <f t="shared" ca="1" si="25"/>
        <v>76.326032446956077</v>
      </c>
      <c r="D258" s="63">
        <f t="shared" ca="1" si="26"/>
        <v>48.39920211010557</v>
      </c>
      <c r="E258" s="184">
        <f t="shared" ca="1" si="27"/>
        <v>50</v>
      </c>
      <c r="F258" s="184">
        <f t="shared" si="21"/>
        <v>3000</v>
      </c>
      <c r="G258" s="184">
        <f t="shared" ca="1" si="22"/>
        <v>3816.3016223478039</v>
      </c>
      <c r="H258" s="184">
        <f t="shared" ca="1" si="23"/>
        <v>5419.960105505279</v>
      </c>
      <c r="I258" s="192">
        <f t="shared" ca="1" si="24"/>
        <v>-1603.6584831574751</v>
      </c>
    </row>
    <row r="259" spans="1:9" x14ac:dyDescent="0.25">
      <c r="A259" s="184">
        <v>244</v>
      </c>
      <c r="C259" s="63">
        <f t="shared" ca="1" si="25"/>
        <v>86.313623469070706</v>
      </c>
      <c r="D259" s="63">
        <f t="shared" ca="1" si="26"/>
        <v>42.518234866231502</v>
      </c>
      <c r="E259" s="184">
        <f t="shared" ca="1" si="27"/>
        <v>75</v>
      </c>
      <c r="F259" s="184">
        <f t="shared" si="21"/>
        <v>3000</v>
      </c>
      <c r="G259" s="184">
        <f t="shared" ca="1" si="22"/>
        <v>6473.5217601803033</v>
      </c>
      <c r="H259" s="184">
        <f t="shared" ca="1" si="23"/>
        <v>6188.8676149673629</v>
      </c>
      <c r="I259" s="192">
        <f t="shared" ca="1" si="24"/>
        <v>284.65414521294042</v>
      </c>
    </row>
    <row r="260" spans="1:9" x14ac:dyDescent="0.25">
      <c r="A260" s="184">
        <v>245</v>
      </c>
      <c r="C260" s="63">
        <f t="shared" ca="1" si="25"/>
        <v>94.925086591124327</v>
      </c>
      <c r="D260" s="63">
        <f t="shared" ca="1" si="26"/>
        <v>46.217115498757529</v>
      </c>
      <c r="E260" s="184">
        <f t="shared" ca="1" si="27"/>
        <v>75</v>
      </c>
      <c r="F260" s="184">
        <f t="shared" si="21"/>
        <v>3000</v>
      </c>
      <c r="G260" s="184">
        <f t="shared" ca="1" si="22"/>
        <v>7119.3814943343241</v>
      </c>
      <c r="H260" s="184">
        <f t="shared" ca="1" si="23"/>
        <v>6466.283662406815</v>
      </c>
      <c r="I260" s="192">
        <f t="shared" ca="1" si="24"/>
        <v>653.09783192750911</v>
      </c>
    </row>
    <row r="261" spans="1:9" x14ac:dyDescent="0.25">
      <c r="A261" s="184">
        <v>246</v>
      </c>
      <c r="C261" s="63">
        <f t="shared" ca="1" si="25"/>
        <v>89.321148410074585</v>
      </c>
      <c r="D261" s="63">
        <f t="shared" ca="1" si="26"/>
        <v>43.164604587047847</v>
      </c>
      <c r="E261" s="184">
        <f t="shared" ca="1" si="27"/>
        <v>75</v>
      </c>
      <c r="F261" s="184">
        <f t="shared" si="21"/>
        <v>3000</v>
      </c>
      <c r="G261" s="184">
        <f t="shared" ca="1" si="22"/>
        <v>6699.0861307555942</v>
      </c>
      <c r="H261" s="184">
        <f t="shared" ca="1" si="23"/>
        <v>6237.3453440285884</v>
      </c>
      <c r="I261" s="192">
        <f t="shared" ca="1" si="24"/>
        <v>461.7407867270058</v>
      </c>
    </row>
    <row r="262" spans="1:9" x14ac:dyDescent="0.25">
      <c r="A262" s="184">
        <v>247</v>
      </c>
      <c r="C262" s="63">
        <f t="shared" ca="1" si="25"/>
        <v>95.157706800003282</v>
      </c>
      <c r="D262" s="63">
        <f t="shared" ca="1" si="26"/>
        <v>42.46443557705355</v>
      </c>
      <c r="E262" s="184">
        <f t="shared" ca="1" si="27"/>
        <v>75</v>
      </c>
      <c r="F262" s="184">
        <f t="shared" si="21"/>
        <v>3000</v>
      </c>
      <c r="G262" s="184">
        <f t="shared" ca="1" si="22"/>
        <v>7136.8280100002457</v>
      </c>
      <c r="H262" s="184">
        <f t="shared" ca="1" si="23"/>
        <v>6184.8326682790157</v>
      </c>
      <c r="I262" s="192">
        <f t="shared" ca="1" si="24"/>
        <v>951.99534172123003</v>
      </c>
    </row>
    <row r="263" spans="1:9" x14ac:dyDescent="0.25">
      <c r="A263" s="184">
        <v>248</v>
      </c>
      <c r="C263" s="63">
        <f t="shared" ca="1" si="25"/>
        <v>92.076874024492156</v>
      </c>
      <c r="D263" s="63">
        <f t="shared" ca="1" si="26"/>
        <v>46.042045375576656</v>
      </c>
      <c r="E263" s="184">
        <f t="shared" ca="1" si="27"/>
        <v>50</v>
      </c>
      <c r="F263" s="184">
        <f t="shared" si="21"/>
        <v>3000</v>
      </c>
      <c r="G263" s="184">
        <f t="shared" ca="1" si="22"/>
        <v>4603.8437012246077</v>
      </c>
      <c r="H263" s="184">
        <f t="shared" ca="1" si="23"/>
        <v>5302.1022687788327</v>
      </c>
      <c r="I263" s="192">
        <f t="shared" ca="1" si="24"/>
        <v>-698.25856755422501</v>
      </c>
    </row>
    <row r="264" spans="1:9" x14ac:dyDescent="0.25">
      <c r="A264" s="184">
        <v>249</v>
      </c>
      <c r="C264" s="63">
        <f t="shared" ca="1" si="25"/>
        <v>79.67288635079511</v>
      </c>
      <c r="D264" s="63">
        <f t="shared" ca="1" si="26"/>
        <v>42.28726034026166</v>
      </c>
      <c r="E264" s="184">
        <f t="shared" ca="1" si="27"/>
        <v>75</v>
      </c>
      <c r="F264" s="184">
        <f t="shared" si="21"/>
        <v>3000</v>
      </c>
      <c r="G264" s="184">
        <f t="shared" ca="1" si="22"/>
        <v>5975.4664763096334</v>
      </c>
      <c r="H264" s="184">
        <f t="shared" ca="1" si="23"/>
        <v>6171.5445255196246</v>
      </c>
      <c r="I264" s="192">
        <f t="shared" ca="1" si="24"/>
        <v>-196.07804920999115</v>
      </c>
    </row>
    <row r="265" spans="1:9" x14ac:dyDescent="0.25">
      <c r="A265" s="184">
        <v>250</v>
      </c>
      <c r="C265" s="63">
        <f t="shared" ca="1" si="25"/>
        <v>92.008075252296763</v>
      </c>
      <c r="D265" s="63">
        <f t="shared" ca="1" si="26"/>
        <v>42.261604494152138</v>
      </c>
      <c r="E265" s="184">
        <f t="shared" ca="1" si="27"/>
        <v>50</v>
      </c>
      <c r="F265" s="184">
        <f t="shared" si="21"/>
        <v>3000</v>
      </c>
      <c r="G265" s="184">
        <f t="shared" ca="1" si="22"/>
        <v>4600.4037626148383</v>
      </c>
      <c r="H265" s="184">
        <f t="shared" ca="1" si="23"/>
        <v>5113.0802247076062</v>
      </c>
      <c r="I265" s="192">
        <f t="shared" ca="1" si="24"/>
        <v>-512.67646209276791</v>
      </c>
    </row>
    <row r="266" spans="1:9" x14ac:dyDescent="0.25">
      <c r="A266" s="184">
        <v>251</v>
      </c>
      <c r="C266" s="63">
        <f t="shared" ca="1" si="25"/>
        <v>84.199910597851073</v>
      </c>
      <c r="D266" s="63">
        <f t="shared" ca="1" si="26"/>
        <v>48.740780682261871</v>
      </c>
      <c r="E266" s="184">
        <f t="shared" ca="1" si="27"/>
        <v>100</v>
      </c>
      <c r="F266" s="184">
        <f t="shared" si="21"/>
        <v>3000</v>
      </c>
      <c r="G266" s="184">
        <f t="shared" ca="1" si="22"/>
        <v>8419.9910597851067</v>
      </c>
      <c r="H266" s="184">
        <f t="shared" ca="1" si="23"/>
        <v>7874.0780682261875</v>
      </c>
      <c r="I266" s="192">
        <f t="shared" ca="1" si="24"/>
        <v>545.9129915589192</v>
      </c>
    </row>
    <row r="267" spans="1:9" x14ac:dyDescent="0.25">
      <c r="A267" s="184">
        <v>252</v>
      </c>
      <c r="C267" s="63">
        <f t="shared" ca="1" si="25"/>
        <v>97.456393057332818</v>
      </c>
      <c r="D267" s="63">
        <f t="shared" ca="1" si="26"/>
        <v>40.007694162421053</v>
      </c>
      <c r="E267" s="184">
        <f t="shared" ca="1" si="27"/>
        <v>75</v>
      </c>
      <c r="F267" s="184">
        <f t="shared" si="21"/>
        <v>3000</v>
      </c>
      <c r="G267" s="184">
        <f t="shared" ca="1" si="22"/>
        <v>7309.229479299961</v>
      </c>
      <c r="H267" s="184">
        <f t="shared" ca="1" si="23"/>
        <v>6000.5770621815791</v>
      </c>
      <c r="I267" s="192">
        <f t="shared" ca="1" si="24"/>
        <v>1308.6524171183819</v>
      </c>
    </row>
    <row r="268" spans="1:9" x14ac:dyDescent="0.25">
      <c r="A268" s="184">
        <v>253</v>
      </c>
      <c r="C268" s="63">
        <f t="shared" ca="1" si="25"/>
        <v>83.422052666275377</v>
      </c>
      <c r="D268" s="63">
        <f t="shared" ca="1" si="26"/>
        <v>42.036024852716338</v>
      </c>
      <c r="E268" s="184">
        <f t="shared" ca="1" si="27"/>
        <v>50</v>
      </c>
      <c r="F268" s="184">
        <f t="shared" si="21"/>
        <v>3000</v>
      </c>
      <c r="G268" s="184">
        <f t="shared" ca="1" si="22"/>
        <v>4171.1026333137688</v>
      </c>
      <c r="H268" s="184">
        <f t="shared" ca="1" si="23"/>
        <v>5101.8012426358164</v>
      </c>
      <c r="I268" s="192">
        <f t="shared" ca="1" si="24"/>
        <v>-930.69860932204756</v>
      </c>
    </row>
    <row r="269" spans="1:9" x14ac:dyDescent="0.25">
      <c r="A269" s="184">
        <v>254</v>
      </c>
      <c r="C269" s="63">
        <f t="shared" ca="1" si="25"/>
        <v>98.409629620117144</v>
      </c>
      <c r="D269" s="63">
        <f t="shared" ca="1" si="26"/>
        <v>40.961711588331362</v>
      </c>
      <c r="E269" s="184">
        <f t="shared" ca="1" si="27"/>
        <v>50</v>
      </c>
      <c r="F269" s="184">
        <f t="shared" si="21"/>
        <v>3000</v>
      </c>
      <c r="G269" s="184">
        <f t="shared" ca="1" si="22"/>
        <v>4920.4814810058569</v>
      </c>
      <c r="H269" s="184">
        <f t="shared" ca="1" si="23"/>
        <v>5048.0855794165682</v>
      </c>
      <c r="I269" s="192">
        <f t="shared" ca="1" si="24"/>
        <v>-127.60409841071123</v>
      </c>
    </row>
    <row r="270" spans="1:9" x14ac:dyDescent="0.25">
      <c r="A270" s="184">
        <v>255</v>
      </c>
      <c r="C270" s="63">
        <f t="shared" ca="1" si="25"/>
        <v>88.800119756458187</v>
      </c>
      <c r="D270" s="63">
        <f t="shared" ca="1" si="26"/>
        <v>43.454405735792093</v>
      </c>
      <c r="E270" s="184">
        <f t="shared" ca="1" si="27"/>
        <v>75</v>
      </c>
      <c r="F270" s="184">
        <f t="shared" si="21"/>
        <v>3000</v>
      </c>
      <c r="G270" s="184">
        <f t="shared" ca="1" si="22"/>
        <v>6660.0089817343642</v>
      </c>
      <c r="H270" s="184">
        <f t="shared" ca="1" si="23"/>
        <v>6259.0804301844073</v>
      </c>
      <c r="I270" s="192">
        <f t="shared" ca="1" si="24"/>
        <v>400.92855154995686</v>
      </c>
    </row>
    <row r="271" spans="1:9" x14ac:dyDescent="0.25">
      <c r="A271" s="184">
        <v>256</v>
      </c>
      <c r="C271" s="63">
        <f t="shared" ca="1" si="25"/>
        <v>86.025475420949761</v>
      </c>
      <c r="D271" s="63">
        <f t="shared" ca="1" si="26"/>
        <v>40.490799203578526</v>
      </c>
      <c r="E271" s="184">
        <f t="shared" ca="1" si="27"/>
        <v>75</v>
      </c>
      <c r="F271" s="184">
        <f t="shared" si="21"/>
        <v>3000</v>
      </c>
      <c r="G271" s="184">
        <f t="shared" ca="1" si="22"/>
        <v>6451.9106565712318</v>
      </c>
      <c r="H271" s="184">
        <f t="shared" ca="1" si="23"/>
        <v>6036.8099402683893</v>
      </c>
      <c r="I271" s="192">
        <f t="shared" ca="1" si="24"/>
        <v>415.10071630284256</v>
      </c>
    </row>
    <row r="272" spans="1:9" x14ac:dyDescent="0.25">
      <c r="A272" s="184">
        <v>257</v>
      </c>
      <c r="C272" s="63">
        <f t="shared" ca="1" si="25"/>
        <v>92.992668402599719</v>
      </c>
      <c r="D272" s="63">
        <f t="shared" ca="1" si="26"/>
        <v>44.087510171447519</v>
      </c>
      <c r="E272" s="184">
        <f t="shared" ca="1" si="27"/>
        <v>100</v>
      </c>
      <c r="F272" s="184">
        <f t="shared" ref="F272:F335" si="28">$B$6</f>
        <v>3000</v>
      </c>
      <c r="G272" s="184">
        <f t="shared" ref="G272:G335" ca="1" si="29">C272*E272</f>
        <v>9299.266840259972</v>
      </c>
      <c r="H272" s="184">
        <f t="shared" ref="H272:H335" ca="1" si="30">F272+D272*E272</f>
        <v>7408.751017144752</v>
      </c>
      <c r="I272" s="192">
        <f t="shared" ref="I272:I335" ca="1" si="31">G272-H272</f>
        <v>1890.51582311522</v>
      </c>
    </row>
    <row r="273" spans="1:9" x14ac:dyDescent="0.25">
      <c r="A273" s="184">
        <v>258</v>
      </c>
      <c r="C273" s="63">
        <f t="shared" ref="C273:C336" ca="1" si="32">NORMINV(RAND(),$G$7,$H$7)</f>
        <v>96.941009501076309</v>
      </c>
      <c r="D273" s="63">
        <f t="shared" ref="D273:D336" ca="1" si="33">$G$8+RAND()*($H$8-$G$8)</f>
        <v>45.564271503530982</v>
      </c>
      <c r="E273" s="184">
        <f t="shared" ref="E273:E336" ca="1" si="34">VLOOKUP(RAND(),$E$3:$G$5,3)</f>
        <v>100</v>
      </c>
      <c r="F273" s="184">
        <f t="shared" si="28"/>
        <v>3000</v>
      </c>
      <c r="G273" s="184">
        <f t="shared" ca="1" si="29"/>
        <v>9694.1009501076314</v>
      </c>
      <c r="H273" s="184">
        <f t="shared" ca="1" si="30"/>
        <v>7556.4271503530981</v>
      </c>
      <c r="I273" s="192">
        <f t="shared" ca="1" si="31"/>
        <v>2137.6737997545333</v>
      </c>
    </row>
    <row r="274" spans="1:9" x14ac:dyDescent="0.25">
      <c r="A274" s="184">
        <v>259</v>
      </c>
      <c r="C274" s="63">
        <f t="shared" ca="1" si="32"/>
        <v>90.584898645640024</v>
      </c>
      <c r="D274" s="63">
        <f t="shared" ca="1" si="33"/>
        <v>43.928027596110169</v>
      </c>
      <c r="E274" s="184">
        <f t="shared" ca="1" si="34"/>
        <v>100</v>
      </c>
      <c r="F274" s="184">
        <f t="shared" si="28"/>
        <v>3000</v>
      </c>
      <c r="G274" s="184">
        <f t="shared" ca="1" si="29"/>
        <v>9058.4898645640023</v>
      </c>
      <c r="H274" s="184">
        <f t="shared" ca="1" si="30"/>
        <v>7392.8027596110169</v>
      </c>
      <c r="I274" s="192">
        <f t="shared" ca="1" si="31"/>
        <v>1665.6871049529855</v>
      </c>
    </row>
    <row r="275" spans="1:9" x14ac:dyDescent="0.25">
      <c r="A275" s="184">
        <v>260</v>
      </c>
      <c r="C275" s="63">
        <f t="shared" ca="1" si="32"/>
        <v>88.749870225528184</v>
      </c>
      <c r="D275" s="63">
        <f t="shared" ca="1" si="33"/>
        <v>40.237005256360654</v>
      </c>
      <c r="E275" s="184">
        <f t="shared" ca="1" si="34"/>
        <v>75</v>
      </c>
      <c r="F275" s="184">
        <f t="shared" si="28"/>
        <v>3000</v>
      </c>
      <c r="G275" s="184">
        <f t="shared" ca="1" si="29"/>
        <v>6656.240266914614</v>
      </c>
      <c r="H275" s="184">
        <f t="shared" ca="1" si="30"/>
        <v>6017.7753942270492</v>
      </c>
      <c r="I275" s="192">
        <f t="shared" ca="1" si="31"/>
        <v>638.46487268756482</v>
      </c>
    </row>
    <row r="276" spans="1:9" x14ac:dyDescent="0.25">
      <c r="A276" s="184">
        <v>261</v>
      </c>
      <c r="C276" s="63">
        <f t="shared" ca="1" si="32"/>
        <v>98.973527513418887</v>
      </c>
      <c r="D276" s="63">
        <f t="shared" ca="1" si="33"/>
        <v>40.864365023903034</v>
      </c>
      <c r="E276" s="184">
        <f t="shared" ca="1" si="34"/>
        <v>50</v>
      </c>
      <c r="F276" s="184">
        <f t="shared" si="28"/>
        <v>3000</v>
      </c>
      <c r="G276" s="184">
        <f t="shared" ca="1" si="29"/>
        <v>4948.6763756709443</v>
      </c>
      <c r="H276" s="184">
        <f t="shared" ca="1" si="30"/>
        <v>5043.2182511951514</v>
      </c>
      <c r="I276" s="192">
        <f t="shared" ca="1" si="31"/>
        <v>-94.541875524207171</v>
      </c>
    </row>
    <row r="277" spans="1:9" x14ac:dyDescent="0.25">
      <c r="A277" s="184">
        <v>262</v>
      </c>
      <c r="C277" s="63">
        <f t="shared" ca="1" si="32"/>
        <v>97.797784548485225</v>
      </c>
      <c r="D277" s="63">
        <f t="shared" ca="1" si="33"/>
        <v>41.524525464591463</v>
      </c>
      <c r="E277" s="184">
        <f t="shared" ca="1" si="34"/>
        <v>50</v>
      </c>
      <c r="F277" s="184">
        <f t="shared" si="28"/>
        <v>3000</v>
      </c>
      <c r="G277" s="184">
        <f t="shared" ca="1" si="29"/>
        <v>4889.8892274242617</v>
      </c>
      <c r="H277" s="184">
        <f t="shared" ca="1" si="30"/>
        <v>5076.2262732295731</v>
      </c>
      <c r="I277" s="192">
        <f t="shared" ca="1" si="31"/>
        <v>-186.33704580531139</v>
      </c>
    </row>
    <row r="278" spans="1:9" x14ac:dyDescent="0.25">
      <c r="A278" s="184">
        <v>263</v>
      </c>
      <c r="C278" s="63">
        <f t="shared" ca="1" si="32"/>
        <v>94.092957646066495</v>
      </c>
      <c r="D278" s="63">
        <f t="shared" ca="1" si="33"/>
        <v>40.20387929805775</v>
      </c>
      <c r="E278" s="184">
        <f t="shared" ca="1" si="34"/>
        <v>75</v>
      </c>
      <c r="F278" s="184">
        <f t="shared" si="28"/>
        <v>3000</v>
      </c>
      <c r="G278" s="184">
        <f t="shared" ca="1" si="29"/>
        <v>7056.9718234549873</v>
      </c>
      <c r="H278" s="184">
        <f t="shared" ca="1" si="30"/>
        <v>6015.2909473543314</v>
      </c>
      <c r="I278" s="192">
        <f t="shared" ca="1" si="31"/>
        <v>1041.680876100656</v>
      </c>
    </row>
    <row r="279" spans="1:9" x14ac:dyDescent="0.25">
      <c r="A279" s="184">
        <v>264</v>
      </c>
      <c r="C279" s="63">
        <f t="shared" ca="1" si="32"/>
        <v>85.652696522775813</v>
      </c>
      <c r="D279" s="63">
        <f t="shared" ca="1" si="33"/>
        <v>48.004747973410723</v>
      </c>
      <c r="E279" s="184">
        <f t="shared" ca="1" si="34"/>
        <v>75</v>
      </c>
      <c r="F279" s="184">
        <f t="shared" si="28"/>
        <v>3000</v>
      </c>
      <c r="G279" s="184">
        <f t="shared" ca="1" si="29"/>
        <v>6423.9522392081863</v>
      </c>
      <c r="H279" s="184">
        <f t="shared" ca="1" si="30"/>
        <v>6600.3560980058046</v>
      </c>
      <c r="I279" s="192">
        <f t="shared" ca="1" si="31"/>
        <v>-176.40385879761834</v>
      </c>
    </row>
    <row r="280" spans="1:9" x14ac:dyDescent="0.25">
      <c r="A280" s="184">
        <v>265</v>
      </c>
      <c r="C280" s="63">
        <f t="shared" ca="1" si="32"/>
        <v>95.582776521971837</v>
      </c>
      <c r="D280" s="63">
        <f t="shared" ca="1" si="33"/>
        <v>45.826382260522756</v>
      </c>
      <c r="E280" s="184">
        <f t="shared" ca="1" si="34"/>
        <v>100</v>
      </c>
      <c r="F280" s="184">
        <f t="shared" si="28"/>
        <v>3000</v>
      </c>
      <c r="G280" s="184">
        <f t="shared" ca="1" si="29"/>
        <v>9558.2776521971846</v>
      </c>
      <c r="H280" s="184">
        <f t="shared" ca="1" si="30"/>
        <v>7582.638226052276</v>
      </c>
      <c r="I280" s="192">
        <f t="shared" ca="1" si="31"/>
        <v>1975.6394261449086</v>
      </c>
    </row>
    <row r="281" spans="1:9" x14ac:dyDescent="0.25">
      <c r="A281" s="184">
        <v>266</v>
      </c>
      <c r="C281" s="63">
        <f t="shared" ca="1" si="32"/>
        <v>83.104146233456206</v>
      </c>
      <c r="D281" s="63">
        <f t="shared" ca="1" si="33"/>
        <v>43.890977246345123</v>
      </c>
      <c r="E281" s="184">
        <f t="shared" ca="1" si="34"/>
        <v>75</v>
      </c>
      <c r="F281" s="184">
        <f t="shared" si="28"/>
        <v>3000</v>
      </c>
      <c r="G281" s="184">
        <f t="shared" ca="1" si="29"/>
        <v>6232.8109675092155</v>
      </c>
      <c r="H281" s="184">
        <f t="shared" ca="1" si="30"/>
        <v>6291.8232934758844</v>
      </c>
      <c r="I281" s="192">
        <f t="shared" ca="1" si="31"/>
        <v>-59.012325966668868</v>
      </c>
    </row>
    <row r="282" spans="1:9" x14ac:dyDescent="0.25">
      <c r="A282" s="184">
        <v>267</v>
      </c>
      <c r="C282" s="63">
        <f t="shared" ca="1" si="32"/>
        <v>96.733328093094087</v>
      </c>
      <c r="D282" s="63">
        <f t="shared" ca="1" si="33"/>
        <v>46.934946255817273</v>
      </c>
      <c r="E282" s="184">
        <f t="shared" ca="1" si="34"/>
        <v>100</v>
      </c>
      <c r="F282" s="184">
        <f t="shared" si="28"/>
        <v>3000</v>
      </c>
      <c r="G282" s="184">
        <f t="shared" ca="1" si="29"/>
        <v>9673.3328093094096</v>
      </c>
      <c r="H282" s="184">
        <f t="shared" ca="1" si="30"/>
        <v>7693.4946255817276</v>
      </c>
      <c r="I282" s="192">
        <f t="shared" ca="1" si="31"/>
        <v>1979.838183727682</v>
      </c>
    </row>
    <row r="283" spans="1:9" x14ac:dyDescent="0.25">
      <c r="A283" s="184">
        <v>268</v>
      </c>
      <c r="C283" s="63">
        <f t="shared" ca="1" si="32"/>
        <v>85.811548516243221</v>
      </c>
      <c r="D283" s="63">
        <f t="shared" ca="1" si="33"/>
        <v>44.023190872574389</v>
      </c>
      <c r="E283" s="184">
        <f t="shared" ca="1" si="34"/>
        <v>100</v>
      </c>
      <c r="F283" s="184">
        <f t="shared" si="28"/>
        <v>3000</v>
      </c>
      <c r="G283" s="184">
        <f t="shared" ca="1" si="29"/>
        <v>8581.154851624322</v>
      </c>
      <c r="H283" s="184">
        <f t="shared" ca="1" si="30"/>
        <v>7402.3190872574387</v>
      </c>
      <c r="I283" s="192">
        <f t="shared" ca="1" si="31"/>
        <v>1178.8357643668833</v>
      </c>
    </row>
    <row r="284" spans="1:9" x14ac:dyDescent="0.25">
      <c r="A284" s="184">
        <v>269</v>
      </c>
      <c r="C284" s="63">
        <f t="shared" ca="1" si="32"/>
        <v>96.35331868780257</v>
      </c>
      <c r="D284" s="63">
        <f t="shared" ca="1" si="33"/>
        <v>44.911034886964856</v>
      </c>
      <c r="E284" s="184">
        <f t="shared" ca="1" si="34"/>
        <v>50</v>
      </c>
      <c r="F284" s="184">
        <f t="shared" si="28"/>
        <v>3000</v>
      </c>
      <c r="G284" s="184">
        <f t="shared" ca="1" si="29"/>
        <v>4817.6659343901283</v>
      </c>
      <c r="H284" s="184">
        <f t="shared" ca="1" si="30"/>
        <v>5245.5517443482422</v>
      </c>
      <c r="I284" s="192">
        <f t="shared" ca="1" si="31"/>
        <v>-427.8858099581139</v>
      </c>
    </row>
    <row r="285" spans="1:9" x14ac:dyDescent="0.25">
      <c r="A285" s="184">
        <v>270</v>
      </c>
      <c r="C285" s="63">
        <f t="shared" ca="1" si="32"/>
        <v>93.862248979775103</v>
      </c>
      <c r="D285" s="63">
        <f t="shared" ca="1" si="33"/>
        <v>42.743388450262323</v>
      </c>
      <c r="E285" s="184">
        <f t="shared" ca="1" si="34"/>
        <v>75</v>
      </c>
      <c r="F285" s="184">
        <f t="shared" si="28"/>
        <v>3000</v>
      </c>
      <c r="G285" s="184">
        <f t="shared" ca="1" si="29"/>
        <v>7039.6686734831328</v>
      </c>
      <c r="H285" s="184">
        <f t="shared" ca="1" si="30"/>
        <v>6205.7541337696748</v>
      </c>
      <c r="I285" s="192">
        <f t="shared" ca="1" si="31"/>
        <v>833.914539713458</v>
      </c>
    </row>
    <row r="286" spans="1:9" x14ac:dyDescent="0.25">
      <c r="A286" s="184">
        <v>271</v>
      </c>
      <c r="C286" s="63">
        <f t="shared" ca="1" si="32"/>
        <v>89.071034983610218</v>
      </c>
      <c r="D286" s="63">
        <f t="shared" ca="1" si="33"/>
        <v>49.476714516923337</v>
      </c>
      <c r="E286" s="184">
        <f t="shared" ca="1" si="34"/>
        <v>100</v>
      </c>
      <c r="F286" s="184">
        <f t="shared" si="28"/>
        <v>3000</v>
      </c>
      <c r="G286" s="184">
        <f t="shared" ca="1" si="29"/>
        <v>8907.1034983610225</v>
      </c>
      <c r="H286" s="184">
        <f t="shared" ca="1" si="30"/>
        <v>7947.6714516923339</v>
      </c>
      <c r="I286" s="192">
        <f t="shared" ca="1" si="31"/>
        <v>959.4320466686886</v>
      </c>
    </row>
    <row r="287" spans="1:9" x14ac:dyDescent="0.25">
      <c r="A287" s="184">
        <v>272</v>
      </c>
      <c r="C287" s="63">
        <f t="shared" ca="1" si="32"/>
        <v>82.596075705811359</v>
      </c>
      <c r="D287" s="63">
        <f t="shared" ca="1" si="33"/>
        <v>48.132458179436654</v>
      </c>
      <c r="E287" s="184">
        <f t="shared" ca="1" si="34"/>
        <v>75</v>
      </c>
      <c r="F287" s="184">
        <f t="shared" si="28"/>
        <v>3000</v>
      </c>
      <c r="G287" s="184">
        <f t="shared" ca="1" si="29"/>
        <v>6194.7056779358518</v>
      </c>
      <c r="H287" s="184">
        <f t="shared" ca="1" si="30"/>
        <v>6609.934363457749</v>
      </c>
      <c r="I287" s="192">
        <f t="shared" ca="1" si="31"/>
        <v>-415.22868552189721</v>
      </c>
    </row>
    <row r="288" spans="1:9" x14ac:dyDescent="0.25">
      <c r="A288" s="184">
        <v>273</v>
      </c>
      <c r="C288" s="63">
        <f t="shared" ca="1" si="32"/>
        <v>85.83571488673762</v>
      </c>
      <c r="D288" s="63">
        <f t="shared" ca="1" si="33"/>
        <v>45.364603746924772</v>
      </c>
      <c r="E288" s="184">
        <f t="shared" ca="1" si="34"/>
        <v>75</v>
      </c>
      <c r="F288" s="184">
        <f t="shared" si="28"/>
        <v>3000</v>
      </c>
      <c r="G288" s="184">
        <f t="shared" ca="1" si="29"/>
        <v>6437.6786165053218</v>
      </c>
      <c r="H288" s="184">
        <f t="shared" ca="1" si="30"/>
        <v>6402.3452810193576</v>
      </c>
      <c r="I288" s="192">
        <f t="shared" ca="1" si="31"/>
        <v>35.333335485964199</v>
      </c>
    </row>
    <row r="289" spans="1:9" x14ac:dyDescent="0.25">
      <c r="A289" s="184">
        <v>274</v>
      </c>
      <c r="C289" s="63">
        <f t="shared" ca="1" si="32"/>
        <v>96.360986898663754</v>
      </c>
      <c r="D289" s="63">
        <f t="shared" ca="1" si="33"/>
        <v>47.932878870828972</v>
      </c>
      <c r="E289" s="184">
        <f t="shared" ca="1" si="34"/>
        <v>50</v>
      </c>
      <c r="F289" s="184">
        <f t="shared" si="28"/>
        <v>3000</v>
      </c>
      <c r="G289" s="184">
        <f t="shared" ca="1" si="29"/>
        <v>4818.049344933188</v>
      </c>
      <c r="H289" s="184">
        <f t="shared" ca="1" si="30"/>
        <v>5396.6439435414486</v>
      </c>
      <c r="I289" s="192">
        <f t="shared" ca="1" si="31"/>
        <v>-578.59459860826064</v>
      </c>
    </row>
    <row r="290" spans="1:9" x14ac:dyDescent="0.25">
      <c r="A290" s="184">
        <v>275</v>
      </c>
      <c r="C290" s="63">
        <f t="shared" ca="1" si="32"/>
        <v>85.899681497422748</v>
      </c>
      <c r="D290" s="63">
        <f t="shared" ca="1" si="33"/>
        <v>45.296833542968116</v>
      </c>
      <c r="E290" s="184">
        <f t="shared" ca="1" si="34"/>
        <v>75</v>
      </c>
      <c r="F290" s="184">
        <f t="shared" si="28"/>
        <v>3000</v>
      </c>
      <c r="G290" s="184">
        <f t="shared" ca="1" si="29"/>
        <v>6442.4761123067065</v>
      </c>
      <c r="H290" s="184">
        <f t="shared" ca="1" si="30"/>
        <v>6397.2625157226084</v>
      </c>
      <c r="I290" s="192">
        <f t="shared" ca="1" si="31"/>
        <v>45.213596584098013</v>
      </c>
    </row>
    <row r="291" spans="1:9" x14ac:dyDescent="0.25">
      <c r="A291" s="184">
        <v>276</v>
      </c>
      <c r="C291" s="63">
        <f t="shared" ca="1" si="32"/>
        <v>86.381644356792549</v>
      </c>
      <c r="D291" s="63">
        <f t="shared" ca="1" si="33"/>
        <v>43.455028800799518</v>
      </c>
      <c r="E291" s="184">
        <f t="shared" ca="1" si="34"/>
        <v>100</v>
      </c>
      <c r="F291" s="184">
        <f t="shared" si="28"/>
        <v>3000</v>
      </c>
      <c r="G291" s="184">
        <f t="shared" ca="1" si="29"/>
        <v>8638.1644356792549</v>
      </c>
      <c r="H291" s="184">
        <f t="shared" ca="1" si="30"/>
        <v>7345.5028800799519</v>
      </c>
      <c r="I291" s="192">
        <f t="shared" ca="1" si="31"/>
        <v>1292.661555599303</v>
      </c>
    </row>
    <row r="292" spans="1:9" x14ac:dyDescent="0.25">
      <c r="A292" s="184">
        <v>277</v>
      </c>
      <c r="C292" s="63">
        <f t="shared" ca="1" si="32"/>
        <v>96.232002040475322</v>
      </c>
      <c r="D292" s="63">
        <f t="shared" ca="1" si="33"/>
        <v>42.128190867637976</v>
      </c>
      <c r="E292" s="184">
        <f t="shared" ca="1" si="34"/>
        <v>50</v>
      </c>
      <c r="F292" s="184">
        <f t="shared" si="28"/>
        <v>3000</v>
      </c>
      <c r="G292" s="184">
        <f t="shared" ca="1" si="29"/>
        <v>4811.6001020237663</v>
      </c>
      <c r="H292" s="184">
        <f t="shared" ca="1" si="30"/>
        <v>5106.4095433818984</v>
      </c>
      <c r="I292" s="192">
        <f t="shared" ca="1" si="31"/>
        <v>-294.80944135813206</v>
      </c>
    </row>
    <row r="293" spans="1:9" x14ac:dyDescent="0.25">
      <c r="A293" s="184">
        <v>278</v>
      </c>
      <c r="C293" s="63">
        <f t="shared" ca="1" si="32"/>
        <v>87.573464385958616</v>
      </c>
      <c r="D293" s="63">
        <f t="shared" ca="1" si="33"/>
        <v>46.983077659967321</v>
      </c>
      <c r="E293" s="184">
        <f t="shared" ca="1" si="34"/>
        <v>50</v>
      </c>
      <c r="F293" s="184">
        <f t="shared" si="28"/>
        <v>3000</v>
      </c>
      <c r="G293" s="184">
        <f t="shared" ca="1" si="29"/>
        <v>4378.6732192979307</v>
      </c>
      <c r="H293" s="184">
        <f t="shared" ca="1" si="30"/>
        <v>5349.1538829983656</v>
      </c>
      <c r="I293" s="192">
        <f t="shared" ca="1" si="31"/>
        <v>-970.48066370043489</v>
      </c>
    </row>
    <row r="294" spans="1:9" x14ac:dyDescent="0.25">
      <c r="A294" s="184">
        <v>279</v>
      </c>
      <c r="C294" s="63">
        <f t="shared" ca="1" si="32"/>
        <v>87.870214279521747</v>
      </c>
      <c r="D294" s="63">
        <f t="shared" ca="1" si="33"/>
        <v>44.778330679129965</v>
      </c>
      <c r="E294" s="184">
        <f t="shared" ca="1" si="34"/>
        <v>75</v>
      </c>
      <c r="F294" s="184">
        <f t="shared" si="28"/>
        <v>3000</v>
      </c>
      <c r="G294" s="184">
        <f t="shared" ca="1" si="29"/>
        <v>6590.2660709641314</v>
      </c>
      <c r="H294" s="184">
        <f t="shared" ca="1" si="30"/>
        <v>6358.3748009347473</v>
      </c>
      <c r="I294" s="192">
        <f t="shared" ca="1" si="31"/>
        <v>231.89127002938403</v>
      </c>
    </row>
    <row r="295" spans="1:9" x14ac:dyDescent="0.25">
      <c r="A295" s="184">
        <v>280</v>
      </c>
      <c r="C295" s="63">
        <f t="shared" ca="1" si="32"/>
        <v>89.427930832089359</v>
      </c>
      <c r="D295" s="63">
        <f t="shared" ca="1" si="33"/>
        <v>44.094472450234456</v>
      </c>
      <c r="E295" s="184">
        <f t="shared" ca="1" si="34"/>
        <v>50</v>
      </c>
      <c r="F295" s="184">
        <f t="shared" si="28"/>
        <v>3000</v>
      </c>
      <c r="G295" s="184">
        <f t="shared" ca="1" si="29"/>
        <v>4471.3965416044675</v>
      </c>
      <c r="H295" s="184">
        <f t="shared" ca="1" si="30"/>
        <v>5204.7236225117231</v>
      </c>
      <c r="I295" s="192">
        <f t="shared" ca="1" si="31"/>
        <v>-733.32708090725555</v>
      </c>
    </row>
    <row r="296" spans="1:9" x14ac:dyDescent="0.25">
      <c r="A296" s="184">
        <v>281</v>
      </c>
      <c r="C296" s="63">
        <f t="shared" ca="1" si="32"/>
        <v>90.965628607734814</v>
      </c>
      <c r="D296" s="63">
        <f t="shared" ca="1" si="33"/>
        <v>47.472580928144843</v>
      </c>
      <c r="E296" s="184">
        <f t="shared" ca="1" si="34"/>
        <v>75</v>
      </c>
      <c r="F296" s="184">
        <f t="shared" si="28"/>
        <v>3000</v>
      </c>
      <c r="G296" s="184">
        <f t="shared" ca="1" si="29"/>
        <v>6822.4221455801107</v>
      </c>
      <c r="H296" s="184">
        <f t="shared" ca="1" si="30"/>
        <v>6560.4435696108631</v>
      </c>
      <c r="I296" s="192">
        <f t="shared" ca="1" si="31"/>
        <v>261.97857596924769</v>
      </c>
    </row>
    <row r="297" spans="1:9" x14ac:dyDescent="0.25">
      <c r="A297" s="184">
        <v>282</v>
      </c>
      <c r="C297" s="63">
        <f t="shared" ca="1" si="32"/>
        <v>86.379707488528339</v>
      </c>
      <c r="D297" s="63">
        <f t="shared" ca="1" si="33"/>
        <v>47.454348545717444</v>
      </c>
      <c r="E297" s="184">
        <f t="shared" ca="1" si="34"/>
        <v>75</v>
      </c>
      <c r="F297" s="184">
        <f t="shared" si="28"/>
        <v>3000</v>
      </c>
      <c r="G297" s="184">
        <f t="shared" ca="1" si="29"/>
        <v>6478.4780616396256</v>
      </c>
      <c r="H297" s="184">
        <f t="shared" ca="1" si="30"/>
        <v>6559.0761409288079</v>
      </c>
      <c r="I297" s="192">
        <f t="shared" ca="1" si="31"/>
        <v>-80.598079289182351</v>
      </c>
    </row>
    <row r="298" spans="1:9" x14ac:dyDescent="0.25">
      <c r="A298" s="184">
        <v>283</v>
      </c>
      <c r="C298" s="63">
        <f t="shared" ca="1" si="32"/>
        <v>89.065998309294912</v>
      </c>
      <c r="D298" s="63">
        <f t="shared" ca="1" si="33"/>
        <v>42.518284577636415</v>
      </c>
      <c r="E298" s="184">
        <f t="shared" ca="1" si="34"/>
        <v>50</v>
      </c>
      <c r="F298" s="184">
        <f t="shared" si="28"/>
        <v>3000</v>
      </c>
      <c r="G298" s="184">
        <f t="shared" ca="1" si="29"/>
        <v>4453.2999154647459</v>
      </c>
      <c r="H298" s="184">
        <f t="shared" ca="1" si="30"/>
        <v>5125.9142288818202</v>
      </c>
      <c r="I298" s="192">
        <f t="shared" ca="1" si="31"/>
        <v>-672.6143134170743</v>
      </c>
    </row>
    <row r="299" spans="1:9" x14ac:dyDescent="0.25">
      <c r="A299" s="184">
        <v>284</v>
      </c>
      <c r="C299" s="63">
        <f t="shared" ca="1" si="32"/>
        <v>87.781370830205702</v>
      </c>
      <c r="D299" s="63">
        <f t="shared" ca="1" si="33"/>
        <v>45.810211892709695</v>
      </c>
      <c r="E299" s="184">
        <f t="shared" ca="1" si="34"/>
        <v>75</v>
      </c>
      <c r="F299" s="184">
        <f t="shared" si="28"/>
        <v>3000</v>
      </c>
      <c r="G299" s="184">
        <f t="shared" ca="1" si="29"/>
        <v>6583.6028122654279</v>
      </c>
      <c r="H299" s="184">
        <f t="shared" ca="1" si="30"/>
        <v>6435.7658919532278</v>
      </c>
      <c r="I299" s="192">
        <f t="shared" ca="1" si="31"/>
        <v>147.83692031220016</v>
      </c>
    </row>
    <row r="300" spans="1:9" x14ac:dyDescent="0.25">
      <c r="A300" s="184">
        <v>285</v>
      </c>
      <c r="C300" s="63">
        <f t="shared" ca="1" si="32"/>
        <v>92.97893600312733</v>
      </c>
      <c r="D300" s="63">
        <f t="shared" ca="1" si="33"/>
        <v>42.570307907634771</v>
      </c>
      <c r="E300" s="184">
        <f t="shared" ca="1" si="34"/>
        <v>75</v>
      </c>
      <c r="F300" s="184">
        <f t="shared" si="28"/>
        <v>3000</v>
      </c>
      <c r="G300" s="184">
        <f t="shared" ca="1" si="29"/>
        <v>6973.4202002345501</v>
      </c>
      <c r="H300" s="184">
        <f t="shared" ca="1" si="30"/>
        <v>6192.7730930726084</v>
      </c>
      <c r="I300" s="192">
        <f t="shared" ca="1" si="31"/>
        <v>780.64710716194168</v>
      </c>
    </row>
    <row r="301" spans="1:9" x14ac:dyDescent="0.25">
      <c r="A301" s="184">
        <v>286</v>
      </c>
      <c r="C301" s="63">
        <f t="shared" ca="1" si="32"/>
        <v>87.2560577634098</v>
      </c>
      <c r="D301" s="63">
        <f t="shared" ca="1" si="33"/>
        <v>47.28514853086579</v>
      </c>
      <c r="E301" s="184">
        <f t="shared" ca="1" si="34"/>
        <v>100</v>
      </c>
      <c r="F301" s="184">
        <f t="shared" si="28"/>
        <v>3000</v>
      </c>
      <c r="G301" s="184">
        <f t="shared" ca="1" si="29"/>
        <v>8725.6057763409808</v>
      </c>
      <c r="H301" s="184">
        <f t="shared" ca="1" si="30"/>
        <v>7728.514853086579</v>
      </c>
      <c r="I301" s="192">
        <f t="shared" ca="1" si="31"/>
        <v>997.09092325440179</v>
      </c>
    </row>
    <row r="302" spans="1:9" x14ac:dyDescent="0.25">
      <c r="A302" s="184">
        <v>287</v>
      </c>
      <c r="C302" s="63">
        <f t="shared" ca="1" si="32"/>
        <v>91.701283896303195</v>
      </c>
      <c r="D302" s="63">
        <f t="shared" ca="1" si="33"/>
        <v>41.587016843604232</v>
      </c>
      <c r="E302" s="184">
        <f t="shared" ca="1" si="34"/>
        <v>100</v>
      </c>
      <c r="F302" s="184">
        <f t="shared" si="28"/>
        <v>3000</v>
      </c>
      <c r="G302" s="184">
        <f t="shared" ca="1" si="29"/>
        <v>9170.1283896303194</v>
      </c>
      <c r="H302" s="184">
        <f t="shared" ca="1" si="30"/>
        <v>7158.7016843604233</v>
      </c>
      <c r="I302" s="192">
        <f t="shared" ca="1" si="31"/>
        <v>2011.426705269896</v>
      </c>
    </row>
    <row r="303" spans="1:9" x14ac:dyDescent="0.25">
      <c r="A303" s="184">
        <v>288</v>
      </c>
      <c r="C303" s="63">
        <f t="shared" ca="1" si="32"/>
        <v>96.545966733736549</v>
      </c>
      <c r="D303" s="63">
        <f t="shared" ca="1" si="33"/>
        <v>48.049142559466603</v>
      </c>
      <c r="E303" s="184">
        <f t="shared" ca="1" si="34"/>
        <v>75</v>
      </c>
      <c r="F303" s="184">
        <f t="shared" si="28"/>
        <v>3000</v>
      </c>
      <c r="G303" s="184">
        <f t="shared" ca="1" si="29"/>
        <v>7240.9475050302408</v>
      </c>
      <c r="H303" s="184">
        <f t="shared" ca="1" si="30"/>
        <v>6603.685691959995</v>
      </c>
      <c r="I303" s="192">
        <f t="shared" ca="1" si="31"/>
        <v>637.26181307024581</v>
      </c>
    </row>
    <row r="304" spans="1:9" x14ac:dyDescent="0.25">
      <c r="A304" s="184">
        <v>289</v>
      </c>
      <c r="C304" s="63">
        <f t="shared" ca="1" si="32"/>
        <v>93.134493982172927</v>
      </c>
      <c r="D304" s="63">
        <f t="shared" ca="1" si="33"/>
        <v>47.153291052273218</v>
      </c>
      <c r="E304" s="184">
        <f t="shared" ca="1" si="34"/>
        <v>75</v>
      </c>
      <c r="F304" s="184">
        <f t="shared" si="28"/>
        <v>3000</v>
      </c>
      <c r="G304" s="184">
        <f t="shared" ca="1" si="29"/>
        <v>6985.0870486629692</v>
      </c>
      <c r="H304" s="184">
        <f t="shared" ca="1" si="30"/>
        <v>6536.4968289204917</v>
      </c>
      <c r="I304" s="192">
        <f t="shared" ca="1" si="31"/>
        <v>448.59021974247753</v>
      </c>
    </row>
    <row r="305" spans="1:9" x14ac:dyDescent="0.25">
      <c r="A305" s="184">
        <v>290</v>
      </c>
      <c r="C305" s="63">
        <f t="shared" ca="1" si="32"/>
        <v>87.209145131172761</v>
      </c>
      <c r="D305" s="63">
        <f t="shared" ca="1" si="33"/>
        <v>46.342764985341041</v>
      </c>
      <c r="E305" s="184">
        <f t="shared" ca="1" si="34"/>
        <v>100</v>
      </c>
      <c r="F305" s="184">
        <f t="shared" si="28"/>
        <v>3000</v>
      </c>
      <c r="G305" s="184">
        <f t="shared" ca="1" si="29"/>
        <v>8720.9145131172754</v>
      </c>
      <c r="H305" s="184">
        <f t="shared" ca="1" si="30"/>
        <v>7634.2764985341046</v>
      </c>
      <c r="I305" s="192">
        <f t="shared" ca="1" si="31"/>
        <v>1086.6380145831708</v>
      </c>
    </row>
    <row r="306" spans="1:9" x14ac:dyDescent="0.25">
      <c r="A306" s="184">
        <v>291</v>
      </c>
      <c r="C306" s="63">
        <f t="shared" ca="1" si="32"/>
        <v>91.090140960763179</v>
      </c>
      <c r="D306" s="63">
        <f t="shared" ca="1" si="33"/>
        <v>44.969362318165473</v>
      </c>
      <c r="E306" s="184">
        <f t="shared" ca="1" si="34"/>
        <v>50</v>
      </c>
      <c r="F306" s="184">
        <f t="shared" si="28"/>
        <v>3000</v>
      </c>
      <c r="G306" s="184">
        <f t="shared" ca="1" si="29"/>
        <v>4554.5070480381592</v>
      </c>
      <c r="H306" s="184">
        <f t="shared" ca="1" si="30"/>
        <v>5248.4681159082738</v>
      </c>
      <c r="I306" s="192">
        <f t="shared" ca="1" si="31"/>
        <v>-693.96106787011468</v>
      </c>
    </row>
    <row r="307" spans="1:9" x14ac:dyDescent="0.25">
      <c r="A307" s="184">
        <v>292</v>
      </c>
      <c r="C307" s="63">
        <f t="shared" ca="1" si="32"/>
        <v>86.84681396056024</v>
      </c>
      <c r="D307" s="63">
        <f t="shared" ca="1" si="33"/>
        <v>44.57898861821397</v>
      </c>
      <c r="E307" s="184">
        <f t="shared" ca="1" si="34"/>
        <v>75</v>
      </c>
      <c r="F307" s="184">
        <f t="shared" si="28"/>
        <v>3000</v>
      </c>
      <c r="G307" s="184">
        <f t="shared" ca="1" si="29"/>
        <v>6513.5110470420177</v>
      </c>
      <c r="H307" s="184">
        <f t="shared" ca="1" si="30"/>
        <v>6343.4241463660474</v>
      </c>
      <c r="I307" s="192">
        <f t="shared" ca="1" si="31"/>
        <v>170.08690067597036</v>
      </c>
    </row>
    <row r="308" spans="1:9" x14ac:dyDescent="0.25">
      <c r="A308" s="184">
        <v>293</v>
      </c>
      <c r="C308" s="63">
        <f t="shared" ca="1" si="32"/>
        <v>83.753687927694301</v>
      </c>
      <c r="D308" s="63">
        <f t="shared" ca="1" si="33"/>
        <v>47.401859275594298</v>
      </c>
      <c r="E308" s="184">
        <f t="shared" ca="1" si="34"/>
        <v>75</v>
      </c>
      <c r="F308" s="184">
        <f t="shared" si="28"/>
        <v>3000</v>
      </c>
      <c r="G308" s="184">
        <f t="shared" ca="1" si="29"/>
        <v>6281.5265945770725</v>
      </c>
      <c r="H308" s="184">
        <f t="shared" ca="1" si="30"/>
        <v>6555.1394456695725</v>
      </c>
      <c r="I308" s="192">
        <f t="shared" ca="1" si="31"/>
        <v>-273.61285109250002</v>
      </c>
    </row>
    <row r="309" spans="1:9" x14ac:dyDescent="0.25">
      <c r="A309" s="184">
        <v>294</v>
      </c>
      <c r="C309" s="63">
        <f t="shared" ca="1" si="32"/>
        <v>95.084241255303667</v>
      </c>
      <c r="D309" s="63">
        <f t="shared" ca="1" si="33"/>
        <v>41.367740648273163</v>
      </c>
      <c r="E309" s="184">
        <f t="shared" ca="1" si="34"/>
        <v>75</v>
      </c>
      <c r="F309" s="184">
        <f t="shared" si="28"/>
        <v>3000</v>
      </c>
      <c r="G309" s="184">
        <f t="shared" ca="1" si="29"/>
        <v>7131.3180941477749</v>
      </c>
      <c r="H309" s="184">
        <f t="shared" ca="1" si="30"/>
        <v>6102.5805486204872</v>
      </c>
      <c r="I309" s="192">
        <f t="shared" ca="1" si="31"/>
        <v>1028.7375455272877</v>
      </c>
    </row>
    <row r="310" spans="1:9" x14ac:dyDescent="0.25">
      <c r="A310" s="184">
        <v>295</v>
      </c>
      <c r="C310" s="63">
        <f t="shared" ca="1" si="32"/>
        <v>82.156266524530324</v>
      </c>
      <c r="D310" s="63">
        <f t="shared" ca="1" si="33"/>
        <v>44.220754612058201</v>
      </c>
      <c r="E310" s="184">
        <f t="shared" ca="1" si="34"/>
        <v>75</v>
      </c>
      <c r="F310" s="184">
        <f t="shared" si="28"/>
        <v>3000</v>
      </c>
      <c r="G310" s="184">
        <f t="shared" ca="1" si="29"/>
        <v>6161.7199893397747</v>
      </c>
      <c r="H310" s="184">
        <f t="shared" ca="1" si="30"/>
        <v>6316.5565959043652</v>
      </c>
      <c r="I310" s="192">
        <f t="shared" ca="1" si="31"/>
        <v>-154.83660656459051</v>
      </c>
    </row>
    <row r="311" spans="1:9" x14ac:dyDescent="0.25">
      <c r="A311" s="184">
        <v>296</v>
      </c>
      <c r="C311" s="63">
        <f t="shared" ca="1" si="32"/>
        <v>103.73988111514377</v>
      </c>
      <c r="D311" s="63">
        <f t="shared" ca="1" si="33"/>
        <v>47.01760195355255</v>
      </c>
      <c r="E311" s="184">
        <f t="shared" ca="1" si="34"/>
        <v>75</v>
      </c>
      <c r="F311" s="184">
        <f t="shared" si="28"/>
        <v>3000</v>
      </c>
      <c r="G311" s="184">
        <f t="shared" ca="1" si="29"/>
        <v>7780.4910836357831</v>
      </c>
      <c r="H311" s="184">
        <f t="shared" ca="1" si="30"/>
        <v>6526.3201465164411</v>
      </c>
      <c r="I311" s="192">
        <f t="shared" ca="1" si="31"/>
        <v>1254.1709371193419</v>
      </c>
    </row>
    <row r="312" spans="1:9" x14ac:dyDescent="0.25">
      <c r="A312" s="184">
        <v>297</v>
      </c>
      <c r="C312" s="63">
        <f t="shared" ca="1" si="32"/>
        <v>86.986412936684573</v>
      </c>
      <c r="D312" s="63">
        <f t="shared" ca="1" si="33"/>
        <v>45.043454668464406</v>
      </c>
      <c r="E312" s="184">
        <f t="shared" ca="1" si="34"/>
        <v>100</v>
      </c>
      <c r="F312" s="184">
        <f t="shared" si="28"/>
        <v>3000</v>
      </c>
      <c r="G312" s="184">
        <f t="shared" ca="1" si="29"/>
        <v>8698.6412936684574</v>
      </c>
      <c r="H312" s="184">
        <f t="shared" ca="1" si="30"/>
        <v>7504.345466846441</v>
      </c>
      <c r="I312" s="192">
        <f t="shared" ca="1" si="31"/>
        <v>1194.2958268220164</v>
      </c>
    </row>
    <row r="313" spans="1:9" x14ac:dyDescent="0.25">
      <c r="A313" s="184">
        <v>298</v>
      </c>
      <c r="C313" s="63">
        <f t="shared" ca="1" si="32"/>
        <v>97.971441255907266</v>
      </c>
      <c r="D313" s="63">
        <f t="shared" ca="1" si="33"/>
        <v>48.524120761423589</v>
      </c>
      <c r="E313" s="184">
        <f t="shared" ca="1" si="34"/>
        <v>50</v>
      </c>
      <c r="F313" s="184">
        <f t="shared" si="28"/>
        <v>3000</v>
      </c>
      <c r="G313" s="184">
        <f t="shared" ca="1" si="29"/>
        <v>4898.5720627953633</v>
      </c>
      <c r="H313" s="184">
        <f t="shared" ca="1" si="30"/>
        <v>5426.2060380711791</v>
      </c>
      <c r="I313" s="192">
        <f t="shared" ca="1" si="31"/>
        <v>-527.63397527581583</v>
      </c>
    </row>
    <row r="314" spans="1:9" x14ac:dyDescent="0.25">
      <c r="A314" s="184">
        <v>299</v>
      </c>
      <c r="C314" s="63">
        <f t="shared" ca="1" si="32"/>
        <v>84.076523140528508</v>
      </c>
      <c r="D314" s="63">
        <f t="shared" ca="1" si="33"/>
        <v>40.59437575822998</v>
      </c>
      <c r="E314" s="184">
        <f t="shared" ca="1" si="34"/>
        <v>100</v>
      </c>
      <c r="F314" s="184">
        <f t="shared" si="28"/>
        <v>3000</v>
      </c>
      <c r="G314" s="184">
        <f t="shared" ca="1" si="29"/>
        <v>8407.6523140528516</v>
      </c>
      <c r="H314" s="184">
        <f t="shared" ca="1" si="30"/>
        <v>7059.437575822998</v>
      </c>
      <c r="I314" s="192">
        <f t="shared" ca="1" si="31"/>
        <v>1348.2147382298535</v>
      </c>
    </row>
    <row r="315" spans="1:9" x14ac:dyDescent="0.25">
      <c r="A315" s="184">
        <v>300</v>
      </c>
      <c r="C315" s="63">
        <f t="shared" ca="1" si="32"/>
        <v>90.081352420723206</v>
      </c>
      <c r="D315" s="63">
        <f t="shared" ca="1" si="33"/>
        <v>42.53574546578681</v>
      </c>
      <c r="E315" s="184">
        <f t="shared" ca="1" si="34"/>
        <v>100</v>
      </c>
      <c r="F315" s="184">
        <f t="shared" si="28"/>
        <v>3000</v>
      </c>
      <c r="G315" s="184">
        <f t="shared" ca="1" si="29"/>
        <v>9008.1352420723215</v>
      </c>
      <c r="H315" s="184">
        <f t="shared" ca="1" si="30"/>
        <v>7253.5745465786813</v>
      </c>
      <c r="I315" s="192">
        <f t="shared" ca="1" si="31"/>
        <v>1754.5606954936402</v>
      </c>
    </row>
    <row r="316" spans="1:9" x14ac:dyDescent="0.25">
      <c r="A316" s="184">
        <v>301</v>
      </c>
      <c r="C316" s="63">
        <f t="shared" ca="1" si="32"/>
        <v>101.55728100108607</v>
      </c>
      <c r="D316" s="63">
        <f t="shared" ca="1" si="33"/>
        <v>46.409656023877069</v>
      </c>
      <c r="E316" s="184">
        <f t="shared" ca="1" si="34"/>
        <v>100</v>
      </c>
      <c r="F316" s="184">
        <f t="shared" si="28"/>
        <v>3000</v>
      </c>
      <c r="G316" s="184">
        <f t="shared" ca="1" si="29"/>
        <v>10155.728100108607</v>
      </c>
      <c r="H316" s="184">
        <f t="shared" ca="1" si="30"/>
        <v>7640.9656023877069</v>
      </c>
      <c r="I316" s="192">
        <f t="shared" ca="1" si="31"/>
        <v>2514.7624977208998</v>
      </c>
    </row>
    <row r="317" spans="1:9" x14ac:dyDescent="0.25">
      <c r="A317" s="184">
        <v>302</v>
      </c>
      <c r="C317" s="63">
        <f t="shared" ca="1" si="32"/>
        <v>76.606213484156413</v>
      </c>
      <c r="D317" s="63">
        <f t="shared" ca="1" si="33"/>
        <v>44.902217939377508</v>
      </c>
      <c r="E317" s="184">
        <f t="shared" ca="1" si="34"/>
        <v>75</v>
      </c>
      <c r="F317" s="184">
        <f t="shared" si="28"/>
        <v>3000</v>
      </c>
      <c r="G317" s="184">
        <f t="shared" ca="1" si="29"/>
        <v>5745.4660113117307</v>
      </c>
      <c r="H317" s="184">
        <f t="shared" ca="1" si="30"/>
        <v>6367.6663454533136</v>
      </c>
      <c r="I317" s="192">
        <f t="shared" ca="1" si="31"/>
        <v>-622.20033414158297</v>
      </c>
    </row>
    <row r="318" spans="1:9" x14ac:dyDescent="0.25">
      <c r="A318" s="184">
        <v>303</v>
      </c>
      <c r="C318" s="63">
        <f t="shared" ca="1" si="32"/>
        <v>91.307721172075432</v>
      </c>
      <c r="D318" s="63">
        <f t="shared" ca="1" si="33"/>
        <v>40.833349585145392</v>
      </c>
      <c r="E318" s="184">
        <f t="shared" ca="1" si="34"/>
        <v>100</v>
      </c>
      <c r="F318" s="184">
        <f t="shared" si="28"/>
        <v>3000</v>
      </c>
      <c r="G318" s="184">
        <f t="shared" ca="1" si="29"/>
        <v>9130.7721172075435</v>
      </c>
      <c r="H318" s="184">
        <f t="shared" ca="1" si="30"/>
        <v>7083.3349585145388</v>
      </c>
      <c r="I318" s="192">
        <f t="shared" ca="1" si="31"/>
        <v>2047.4371586930047</v>
      </c>
    </row>
    <row r="319" spans="1:9" x14ac:dyDescent="0.25">
      <c r="A319" s="184">
        <v>304</v>
      </c>
      <c r="C319" s="63">
        <f t="shared" ca="1" si="32"/>
        <v>94.117364301452326</v>
      </c>
      <c r="D319" s="63">
        <f t="shared" ca="1" si="33"/>
        <v>42.977221818398071</v>
      </c>
      <c r="E319" s="184">
        <f t="shared" ca="1" si="34"/>
        <v>100</v>
      </c>
      <c r="F319" s="184">
        <f t="shared" si="28"/>
        <v>3000</v>
      </c>
      <c r="G319" s="184">
        <f t="shared" ca="1" si="29"/>
        <v>9411.7364301452326</v>
      </c>
      <c r="H319" s="184">
        <f t="shared" ca="1" si="30"/>
        <v>7297.7221818398075</v>
      </c>
      <c r="I319" s="192">
        <f t="shared" ca="1" si="31"/>
        <v>2114.0142483054251</v>
      </c>
    </row>
    <row r="320" spans="1:9" x14ac:dyDescent="0.25">
      <c r="A320" s="184">
        <v>305</v>
      </c>
      <c r="C320" s="63">
        <f t="shared" ca="1" si="32"/>
        <v>85.025649728845451</v>
      </c>
      <c r="D320" s="63">
        <f t="shared" ca="1" si="33"/>
        <v>47.264353511696058</v>
      </c>
      <c r="E320" s="184">
        <f t="shared" ca="1" si="34"/>
        <v>50</v>
      </c>
      <c r="F320" s="184">
        <f t="shared" si="28"/>
        <v>3000</v>
      </c>
      <c r="G320" s="184">
        <f t="shared" ca="1" si="29"/>
        <v>4251.2824864422728</v>
      </c>
      <c r="H320" s="184">
        <f t="shared" ca="1" si="30"/>
        <v>5363.2176755848031</v>
      </c>
      <c r="I320" s="192">
        <f t="shared" ca="1" si="31"/>
        <v>-1111.9351891425304</v>
      </c>
    </row>
    <row r="321" spans="1:9" x14ac:dyDescent="0.25">
      <c r="A321" s="184">
        <v>306</v>
      </c>
      <c r="C321" s="63">
        <f t="shared" ca="1" si="32"/>
        <v>96.634528116444372</v>
      </c>
      <c r="D321" s="63">
        <f t="shared" ca="1" si="33"/>
        <v>47.264769611784899</v>
      </c>
      <c r="E321" s="184">
        <f t="shared" ca="1" si="34"/>
        <v>100</v>
      </c>
      <c r="F321" s="184">
        <f t="shared" si="28"/>
        <v>3000</v>
      </c>
      <c r="G321" s="184">
        <f t="shared" ca="1" si="29"/>
        <v>9663.452811644438</v>
      </c>
      <c r="H321" s="184">
        <f t="shared" ca="1" si="30"/>
        <v>7726.4769611784895</v>
      </c>
      <c r="I321" s="192">
        <f t="shared" ca="1" si="31"/>
        <v>1936.9758504659485</v>
      </c>
    </row>
    <row r="322" spans="1:9" x14ac:dyDescent="0.25">
      <c r="A322" s="184">
        <v>307</v>
      </c>
      <c r="C322" s="63">
        <f t="shared" ca="1" si="32"/>
        <v>85.345459483725961</v>
      </c>
      <c r="D322" s="63">
        <f t="shared" ca="1" si="33"/>
        <v>46.713589866851763</v>
      </c>
      <c r="E322" s="184">
        <f t="shared" ca="1" si="34"/>
        <v>50</v>
      </c>
      <c r="F322" s="184">
        <f t="shared" si="28"/>
        <v>3000</v>
      </c>
      <c r="G322" s="184">
        <f t="shared" ca="1" si="29"/>
        <v>4267.2729741862977</v>
      </c>
      <c r="H322" s="184">
        <f t="shared" ca="1" si="30"/>
        <v>5335.6794933425881</v>
      </c>
      <c r="I322" s="192">
        <f t="shared" ca="1" si="31"/>
        <v>-1068.4065191562904</v>
      </c>
    </row>
    <row r="323" spans="1:9" x14ac:dyDescent="0.25">
      <c r="A323" s="184">
        <v>308</v>
      </c>
      <c r="C323" s="63">
        <f t="shared" ca="1" si="32"/>
        <v>93.86633879503907</v>
      </c>
      <c r="D323" s="63">
        <f t="shared" ca="1" si="33"/>
        <v>47.663324619759521</v>
      </c>
      <c r="E323" s="184">
        <f t="shared" ca="1" si="34"/>
        <v>75</v>
      </c>
      <c r="F323" s="184">
        <f t="shared" si="28"/>
        <v>3000</v>
      </c>
      <c r="G323" s="184">
        <f t="shared" ca="1" si="29"/>
        <v>7039.9754096279303</v>
      </c>
      <c r="H323" s="184">
        <f t="shared" ca="1" si="30"/>
        <v>6574.7493464819636</v>
      </c>
      <c r="I323" s="192">
        <f t="shared" ca="1" si="31"/>
        <v>465.22606314596669</v>
      </c>
    </row>
    <row r="324" spans="1:9" x14ac:dyDescent="0.25">
      <c r="A324" s="184">
        <v>309</v>
      </c>
      <c r="C324" s="63">
        <f t="shared" ca="1" si="32"/>
        <v>93.642793835095176</v>
      </c>
      <c r="D324" s="63">
        <f t="shared" ca="1" si="33"/>
        <v>40.17103144865635</v>
      </c>
      <c r="E324" s="184">
        <f t="shared" ca="1" si="34"/>
        <v>100</v>
      </c>
      <c r="F324" s="184">
        <f t="shared" si="28"/>
        <v>3000</v>
      </c>
      <c r="G324" s="184">
        <f t="shared" ca="1" si="29"/>
        <v>9364.2793835095181</v>
      </c>
      <c r="H324" s="184">
        <f t="shared" ca="1" si="30"/>
        <v>7017.1031448656349</v>
      </c>
      <c r="I324" s="192">
        <f t="shared" ca="1" si="31"/>
        <v>2347.1762386438832</v>
      </c>
    </row>
    <row r="325" spans="1:9" x14ac:dyDescent="0.25">
      <c r="A325" s="184">
        <v>310</v>
      </c>
      <c r="C325" s="63">
        <f t="shared" ca="1" si="32"/>
        <v>95.026188228815244</v>
      </c>
      <c r="D325" s="63">
        <f t="shared" ca="1" si="33"/>
        <v>45.446862169769389</v>
      </c>
      <c r="E325" s="184">
        <f t="shared" ca="1" si="34"/>
        <v>75</v>
      </c>
      <c r="F325" s="184">
        <f t="shared" si="28"/>
        <v>3000</v>
      </c>
      <c r="G325" s="184">
        <f t="shared" ca="1" si="29"/>
        <v>7126.9641171611429</v>
      </c>
      <c r="H325" s="184">
        <f t="shared" ca="1" si="30"/>
        <v>6408.514662732704</v>
      </c>
      <c r="I325" s="192">
        <f t="shared" ca="1" si="31"/>
        <v>718.44945442843891</v>
      </c>
    </row>
    <row r="326" spans="1:9" x14ac:dyDescent="0.25">
      <c r="A326" s="184">
        <v>311</v>
      </c>
      <c r="C326" s="63">
        <f t="shared" ca="1" si="32"/>
        <v>94.546277246682919</v>
      </c>
      <c r="D326" s="63">
        <f t="shared" ca="1" si="33"/>
        <v>42.150823762594655</v>
      </c>
      <c r="E326" s="184">
        <f t="shared" ca="1" si="34"/>
        <v>75</v>
      </c>
      <c r="F326" s="184">
        <f t="shared" si="28"/>
        <v>3000</v>
      </c>
      <c r="G326" s="184">
        <f t="shared" ca="1" si="29"/>
        <v>7090.9707935012193</v>
      </c>
      <c r="H326" s="184">
        <f t="shared" ca="1" si="30"/>
        <v>6161.3117821945989</v>
      </c>
      <c r="I326" s="192">
        <f t="shared" ca="1" si="31"/>
        <v>929.65901130662041</v>
      </c>
    </row>
    <row r="327" spans="1:9" x14ac:dyDescent="0.25">
      <c r="A327" s="184">
        <v>312</v>
      </c>
      <c r="C327" s="63">
        <f t="shared" ca="1" si="32"/>
        <v>90.44161223886239</v>
      </c>
      <c r="D327" s="63">
        <f t="shared" ca="1" si="33"/>
        <v>40.230811991129883</v>
      </c>
      <c r="E327" s="184">
        <f t="shared" ca="1" si="34"/>
        <v>50</v>
      </c>
      <c r="F327" s="184">
        <f t="shared" si="28"/>
        <v>3000</v>
      </c>
      <c r="G327" s="184">
        <f t="shared" ca="1" si="29"/>
        <v>4522.0806119431199</v>
      </c>
      <c r="H327" s="184">
        <f t="shared" ca="1" si="30"/>
        <v>5011.5405995564943</v>
      </c>
      <c r="I327" s="192">
        <f t="shared" ca="1" si="31"/>
        <v>-489.45998761337432</v>
      </c>
    </row>
    <row r="328" spans="1:9" x14ac:dyDescent="0.25">
      <c r="A328" s="184">
        <v>313</v>
      </c>
      <c r="C328" s="63">
        <f t="shared" ca="1" si="32"/>
        <v>85.365004286890866</v>
      </c>
      <c r="D328" s="63">
        <f t="shared" ca="1" si="33"/>
        <v>42.370794121001254</v>
      </c>
      <c r="E328" s="184">
        <f t="shared" ca="1" si="34"/>
        <v>75</v>
      </c>
      <c r="F328" s="184">
        <f t="shared" si="28"/>
        <v>3000</v>
      </c>
      <c r="G328" s="184">
        <f t="shared" ca="1" si="29"/>
        <v>6402.3753215168153</v>
      </c>
      <c r="H328" s="184">
        <f t="shared" ca="1" si="30"/>
        <v>6177.8095590750945</v>
      </c>
      <c r="I328" s="192">
        <f t="shared" ca="1" si="31"/>
        <v>224.56576244172084</v>
      </c>
    </row>
    <row r="329" spans="1:9" x14ac:dyDescent="0.25">
      <c r="A329" s="184">
        <v>314</v>
      </c>
      <c r="C329" s="63">
        <f t="shared" ca="1" si="32"/>
        <v>93.095050803836415</v>
      </c>
      <c r="D329" s="63">
        <f t="shared" ca="1" si="33"/>
        <v>45.260965278463146</v>
      </c>
      <c r="E329" s="184">
        <f t="shared" ca="1" si="34"/>
        <v>75</v>
      </c>
      <c r="F329" s="184">
        <f t="shared" si="28"/>
        <v>3000</v>
      </c>
      <c r="G329" s="184">
        <f t="shared" ca="1" si="29"/>
        <v>6982.1288102877315</v>
      </c>
      <c r="H329" s="184">
        <f t="shared" ca="1" si="30"/>
        <v>6394.5723958847357</v>
      </c>
      <c r="I329" s="192">
        <f t="shared" ca="1" si="31"/>
        <v>587.55641440299587</v>
      </c>
    </row>
    <row r="330" spans="1:9" x14ac:dyDescent="0.25">
      <c r="A330" s="184">
        <v>315</v>
      </c>
      <c r="C330" s="63">
        <f t="shared" ca="1" si="32"/>
        <v>92.084352418212362</v>
      </c>
      <c r="D330" s="63">
        <f t="shared" ca="1" si="33"/>
        <v>46.698435413352612</v>
      </c>
      <c r="E330" s="184">
        <f t="shared" ca="1" si="34"/>
        <v>100</v>
      </c>
      <c r="F330" s="184">
        <f t="shared" si="28"/>
        <v>3000</v>
      </c>
      <c r="G330" s="184">
        <f t="shared" ca="1" si="29"/>
        <v>9208.4352418212366</v>
      </c>
      <c r="H330" s="184">
        <f t="shared" ca="1" si="30"/>
        <v>7669.8435413352609</v>
      </c>
      <c r="I330" s="192">
        <f t="shared" ca="1" si="31"/>
        <v>1538.5917004859757</v>
      </c>
    </row>
    <row r="331" spans="1:9" x14ac:dyDescent="0.25">
      <c r="A331" s="184">
        <v>316</v>
      </c>
      <c r="C331" s="63">
        <f t="shared" ca="1" si="32"/>
        <v>90.279044671530542</v>
      </c>
      <c r="D331" s="63">
        <f t="shared" ca="1" si="33"/>
        <v>43.398694442526654</v>
      </c>
      <c r="E331" s="184">
        <f t="shared" ca="1" si="34"/>
        <v>75</v>
      </c>
      <c r="F331" s="184">
        <f t="shared" si="28"/>
        <v>3000</v>
      </c>
      <c r="G331" s="184">
        <f t="shared" ca="1" si="29"/>
        <v>6770.9283503647903</v>
      </c>
      <c r="H331" s="184">
        <f t="shared" ca="1" si="30"/>
        <v>6254.9020831894995</v>
      </c>
      <c r="I331" s="192">
        <f t="shared" ca="1" si="31"/>
        <v>516.02626717529074</v>
      </c>
    </row>
    <row r="332" spans="1:9" x14ac:dyDescent="0.25">
      <c r="A332" s="184">
        <v>317</v>
      </c>
      <c r="C332" s="63">
        <f t="shared" ca="1" si="32"/>
        <v>95.342923700083688</v>
      </c>
      <c r="D332" s="63">
        <f t="shared" ca="1" si="33"/>
        <v>48.535332625393131</v>
      </c>
      <c r="E332" s="184">
        <f t="shared" ca="1" si="34"/>
        <v>75</v>
      </c>
      <c r="F332" s="184">
        <f t="shared" si="28"/>
        <v>3000</v>
      </c>
      <c r="G332" s="184">
        <f t="shared" ca="1" si="29"/>
        <v>7150.7192775062767</v>
      </c>
      <c r="H332" s="184">
        <f t="shared" ca="1" si="30"/>
        <v>6640.1499469044848</v>
      </c>
      <c r="I332" s="192">
        <f t="shared" ca="1" si="31"/>
        <v>510.56933060179199</v>
      </c>
    </row>
    <row r="333" spans="1:9" x14ac:dyDescent="0.25">
      <c r="A333" s="184">
        <v>318</v>
      </c>
      <c r="C333" s="63">
        <f t="shared" ca="1" si="32"/>
        <v>96.335195166717199</v>
      </c>
      <c r="D333" s="63">
        <f t="shared" ca="1" si="33"/>
        <v>41.712190667319781</v>
      </c>
      <c r="E333" s="184">
        <f t="shared" ca="1" si="34"/>
        <v>75</v>
      </c>
      <c r="F333" s="184">
        <f t="shared" si="28"/>
        <v>3000</v>
      </c>
      <c r="G333" s="184">
        <f t="shared" ca="1" si="29"/>
        <v>7225.1396375037903</v>
      </c>
      <c r="H333" s="184">
        <f t="shared" ca="1" si="30"/>
        <v>6128.4143000489839</v>
      </c>
      <c r="I333" s="192">
        <f t="shared" ca="1" si="31"/>
        <v>1096.7253374548063</v>
      </c>
    </row>
    <row r="334" spans="1:9" x14ac:dyDescent="0.25">
      <c r="A334" s="184">
        <v>319</v>
      </c>
      <c r="C334" s="63">
        <f t="shared" ca="1" si="32"/>
        <v>87.603266992736138</v>
      </c>
      <c r="D334" s="63">
        <f t="shared" ca="1" si="33"/>
        <v>47.87472613362862</v>
      </c>
      <c r="E334" s="184">
        <f t="shared" ca="1" si="34"/>
        <v>100</v>
      </c>
      <c r="F334" s="184">
        <f t="shared" si="28"/>
        <v>3000</v>
      </c>
      <c r="G334" s="184">
        <f t="shared" ca="1" si="29"/>
        <v>8760.3266992736135</v>
      </c>
      <c r="H334" s="184">
        <f t="shared" ca="1" si="30"/>
        <v>7787.4726133628619</v>
      </c>
      <c r="I334" s="192">
        <f t="shared" ca="1" si="31"/>
        <v>972.85408591075156</v>
      </c>
    </row>
    <row r="335" spans="1:9" x14ac:dyDescent="0.25">
      <c r="A335" s="184">
        <v>320</v>
      </c>
      <c r="C335" s="63">
        <f t="shared" ca="1" si="32"/>
        <v>93.604619938725392</v>
      </c>
      <c r="D335" s="63">
        <f t="shared" ca="1" si="33"/>
        <v>42.786763051819349</v>
      </c>
      <c r="E335" s="184">
        <f t="shared" ca="1" si="34"/>
        <v>100</v>
      </c>
      <c r="F335" s="184">
        <f t="shared" si="28"/>
        <v>3000</v>
      </c>
      <c r="G335" s="184">
        <f t="shared" ca="1" si="29"/>
        <v>9360.4619938725391</v>
      </c>
      <c r="H335" s="184">
        <f t="shared" ca="1" si="30"/>
        <v>7278.6763051819353</v>
      </c>
      <c r="I335" s="192">
        <f t="shared" ca="1" si="31"/>
        <v>2081.7856886906038</v>
      </c>
    </row>
    <row r="336" spans="1:9" x14ac:dyDescent="0.25">
      <c r="A336" s="184">
        <v>321</v>
      </c>
      <c r="C336" s="63">
        <f t="shared" ca="1" si="32"/>
        <v>90.536947384684822</v>
      </c>
      <c r="D336" s="63">
        <f t="shared" ca="1" si="33"/>
        <v>44.094913440116528</v>
      </c>
      <c r="E336" s="184">
        <f t="shared" ca="1" si="34"/>
        <v>50</v>
      </c>
      <c r="F336" s="184">
        <f t="shared" ref="F336:F399" si="35">$B$6</f>
        <v>3000</v>
      </c>
      <c r="G336" s="184">
        <f t="shared" ref="G336:G399" ca="1" si="36">C336*E336</f>
        <v>4526.8473692342413</v>
      </c>
      <c r="H336" s="184">
        <f t="shared" ref="H336:H399" ca="1" si="37">F336+D336*E336</f>
        <v>5204.7456720058262</v>
      </c>
      <c r="I336" s="192">
        <f t="shared" ref="I336:I399" ca="1" si="38">G336-H336</f>
        <v>-677.89830277158489</v>
      </c>
    </row>
    <row r="337" spans="1:9" x14ac:dyDescent="0.25">
      <c r="A337" s="184">
        <v>322</v>
      </c>
      <c r="C337" s="63">
        <f t="shared" ref="C337:C400" ca="1" si="39">NORMINV(RAND(),$G$7,$H$7)</f>
        <v>92.758068930122178</v>
      </c>
      <c r="D337" s="63">
        <f t="shared" ref="D337:D400" ca="1" si="40">$G$8+RAND()*($H$8-$G$8)</f>
        <v>46.207141100368034</v>
      </c>
      <c r="E337" s="184">
        <f t="shared" ref="E337:E400" ca="1" si="41">VLOOKUP(RAND(),$E$3:$G$5,3)</f>
        <v>50</v>
      </c>
      <c r="F337" s="184">
        <f t="shared" si="35"/>
        <v>3000</v>
      </c>
      <c r="G337" s="184">
        <f t="shared" ca="1" si="36"/>
        <v>4637.9034465061086</v>
      </c>
      <c r="H337" s="184">
        <f t="shared" ca="1" si="37"/>
        <v>5310.3570550184013</v>
      </c>
      <c r="I337" s="192">
        <f t="shared" ca="1" si="38"/>
        <v>-672.4536085122927</v>
      </c>
    </row>
    <row r="338" spans="1:9" x14ac:dyDescent="0.25">
      <c r="A338" s="184">
        <v>323</v>
      </c>
      <c r="C338" s="63">
        <f t="shared" ca="1" si="39"/>
        <v>90.532311455841878</v>
      </c>
      <c r="D338" s="63">
        <f t="shared" ca="1" si="40"/>
        <v>44.80140900788161</v>
      </c>
      <c r="E338" s="184">
        <f t="shared" ca="1" si="41"/>
        <v>75</v>
      </c>
      <c r="F338" s="184">
        <f t="shared" si="35"/>
        <v>3000</v>
      </c>
      <c r="G338" s="184">
        <f t="shared" ca="1" si="36"/>
        <v>6789.9233591881411</v>
      </c>
      <c r="H338" s="184">
        <f t="shared" ca="1" si="37"/>
        <v>6360.1056755911213</v>
      </c>
      <c r="I338" s="192">
        <f t="shared" ca="1" si="38"/>
        <v>429.81768359701982</v>
      </c>
    </row>
    <row r="339" spans="1:9" x14ac:dyDescent="0.25">
      <c r="A339" s="184">
        <v>324</v>
      </c>
      <c r="C339" s="63">
        <f t="shared" ca="1" si="39"/>
        <v>100.88829423352868</v>
      </c>
      <c r="D339" s="63">
        <f t="shared" ca="1" si="40"/>
        <v>40.446817956234362</v>
      </c>
      <c r="E339" s="184">
        <f t="shared" ca="1" si="41"/>
        <v>50</v>
      </c>
      <c r="F339" s="184">
        <f t="shared" si="35"/>
        <v>3000</v>
      </c>
      <c r="G339" s="184">
        <f t="shared" ca="1" si="36"/>
        <v>5044.4147116764343</v>
      </c>
      <c r="H339" s="184">
        <f t="shared" ca="1" si="37"/>
        <v>5022.3408978117186</v>
      </c>
      <c r="I339" s="192">
        <f t="shared" ca="1" si="38"/>
        <v>22.073813864715703</v>
      </c>
    </row>
    <row r="340" spans="1:9" x14ac:dyDescent="0.25">
      <c r="A340" s="184">
        <v>325</v>
      </c>
      <c r="C340" s="63">
        <f t="shared" ca="1" si="39"/>
        <v>88.431796184813834</v>
      </c>
      <c r="D340" s="63">
        <f t="shared" ca="1" si="40"/>
        <v>40.70681377200178</v>
      </c>
      <c r="E340" s="184">
        <f t="shared" ca="1" si="41"/>
        <v>75</v>
      </c>
      <c r="F340" s="184">
        <f t="shared" si="35"/>
        <v>3000</v>
      </c>
      <c r="G340" s="184">
        <f t="shared" ca="1" si="36"/>
        <v>6632.3847138610372</v>
      </c>
      <c r="H340" s="184">
        <f t="shared" ca="1" si="37"/>
        <v>6053.0110329001336</v>
      </c>
      <c r="I340" s="192">
        <f t="shared" ca="1" si="38"/>
        <v>579.37368096090358</v>
      </c>
    </row>
    <row r="341" spans="1:9" x14ac:dyDescent="0.25">
      <c r="A341" s="184">
        <v>326</v>
      </c>
      <c r="C341" s="63">
        <f t="shared" ca="1" si="39"/>
        <v>93.429525216130742</v>
      </c>
      <c r="D341" s="63">
        <f t="shared" ca="1" si="40"/>
        <v>48.08530098311661</v>
      </c>
      <c r="E341" s="184">
        <f t="shared" ca="1" si="41"/>
        <v>75</v>
      </c>
      <c r="F341" s="184">
        <f t="shared" si="35"/>
        <v>3000</v>
      </c>
      <c r="G341" s="184">
        <f t="shared" ca="1" si="36"/>
        <v>7007.2143912098054</v>
      </c>
      <c r="H341" s="184">
        <f t="shared" ca="1" si="37"/>
        <v>6606.397573733746</v>
      </c>
      <c r="I341" s="192">
        <f t="shared" ca="1" si="38"/>
        <v>400.81681747605944</v>
      </c>
    </row>
    <row r="342" spans="1:9" x14ac:dyDescent="0.25">
      <c r="A342" s="184">
        <v>327</v>
      </c>
      <c r="C342" s="63">
        <f t="shared" ca="1" si="39"/>
        <v>88.179633003485321</v>
      </c>
      <c r="D342" s="63">
        <f t="shared" ca="1" si="40"/>
        <v>46.344894566051259</v>
      </c>
      <c r="E342" s="184">
        <f t="shared" ca="1" si="41"/>
        <v>75</v>
      </c>
      <c r="F342" s="184">
        <f t="shared" si="35"/>
        <v>3000</v>
      </c>
      <c r="G342" s="184">
        <f t="shared" ca="1" si="36"/>
        <v>6613.4724752613993</v>
      </c>
      <c r="H342" s="184">
        <f t="shared" ca="1" si="37"/>
        <v>6475.8670924538446</v>
      </c>
      <c r="I342" s="192">
        <f t="shared" ca="1" si="38"/>
        <v>137.60538280755463</v>
      </c>
    </row>
    <row r="343" spans="1:9" x14ac:dyDescent="0.25">
      <c r="A343" s="184">
        <v>328</v>
      </c>
      <c r="C343" s="63">
        <f t="shared" ca="1" si="39"/>
        <v>80.151241770391934</v>
      </c>
      <c r="D343" s="63">
        <f t="shared" ca="1" si="40"/>
        <v>43.279725152343055</v>
      </c>
      <c r="E343" s="184">
        <f t="shared" ca="1" si="41"/>
        <v>75</v>
      </c>
      <c r="F343" s="184">
        <f t="shared" si="35"/>
        <v>3000</v>
      </c>
      <c r="G343" s="184">
        <f t="shared" ca="1" si="36"/>
        <v>6011.3431327793951</v>
      </c>
      <c r="H343" s="184">
        <f t="shared" ca="1" si="37"/>
        <v>6245.979386425729</v>
      </c>
      <c r="I343" s="192">
        <f t="shared" ca="1" si="38"/>
        <v>-234.6362536463339</v>
      </c>
    </row>
    <row r="344" spans="1:9" x14ac:dyDescent="0.25">
      <c r="A344" s="184">
        <v>329</v>
      </c>
      <c r="C344" s="63">
        <f t="shared" ca="1" si="39"/>
        <v>99.7992032078389</v>
      </c>
      <c r="D344" s="63">
        <f t="shared" ca="1" si="40"/>
        <v>40.394328926154223</v>
      </c>
      <c r="E344" s="184">
        <f t="shared" ca="1" si="41"/>
        <v>100</v>
      </c>
      <c r="F344" s="184">
        <f t="shared" si="35"/>
        <v>3000</v>
      </c>
      <c r="G344" s="184">
        <f t="shared" ca="1" si="36"/>
        <v>9979.9203207838909</v>
      </c>
      <c r="H344" s="184">
        <f t="shared" ca="1" si="37"/>
        <v>7039.4328926154221</v>
      </c>
      <c r="I344" s="192">
        <f t="shared" ca="1" si="38"/>
        <v>2940.4874281684688</v>
      </c>
    </row>
    <row r="345" spans="1:9" x14ac:dyDescent="0.25">
      <c r="A345" s="184">
        <v>330</v>
      </c>
      <c r="C345" s="63">
        <f t="shared" ca="1" si="39"/>
        <v>87.976413200872841</v>
      </c>
      <c r="D345" s="63">
        <f t="shared" ca="1" si="40"/>
        <v>48.757017843070784</v>
      </c>
      <c r="E345" s="184">
        <f t="shared" ca="1" si="41"/>
        <v>75</v>
      </c>
      <c r="F345" s="184">
        <f t="shared" si="35"/>
        <v>3000</v>
      </c>
      <c r="G345" s="184">
        <f t="shared" ca="1" si="36"/>
        <v>6598.2309900654627</v>
      </c>
      <c r="H345" s="184">
        <f t="shared" ca="1" si="37"/>
        <v>6656.7763382303092</v>
      </c>
      <c r="I345" s="192">
        <f t="shared" ca="1" si="38"/>
        <v>-58.545348164846473</v>
      </c>
    </row>
    <row r="346" spans="1:9" x14ac:dyDescent="0.25">
      <c r="A346" s="184">
        <v>331</v>
      </c>
      <c r="C346" s="63">
        <f t="shared" ca="1" si="39"/>
        <v>102.69205415936104</v>
      </c>
      <c r="D346" s="63">
        <f t="shared" ca="1" si="40"/>
        <v>49.594092113407967</v>
      </c>
      <c r="E346" s="184">
        <f t="shared" ca="1" si="41"/>
        <v>50</v>
      </c>
      <c r="F346" s="184">
        <f t="shared" si="35"/>
        <v>3000</v>
      </c>
      <c r="G346" s="184">
        <f t="shared" ca="1" si="36"/>
        <v>5134.6027079680516</v>
      </c>
      <c r="H346" s="184">
        <f t="shared" ca="1" si="37"/>
        <v>5479.7046056703985</v>
      </c>
      <c r="I346" s="192">
        <f t="shared" ca="1" si="38"/>
        <v>-345.10189770234683</v>
      </c>
    </row>
    <row r="347" spans="1:9" x14ac:dyDescent="0.25">
      <c r="A347" s="184">
        <v>332</v>
      </c>
      <c r="C347" s="63">
        <f t="shared" ca="1" si="39"/>
        <v>86.993478137586905</v>
      </c>
      <c r="D347" s="63">
        <f t="shared" ca="1" si="40"/>
        <v>43.544924463526691</v>
      </c>
      <c r="E347" s="184">
        <f t="shared" ca="1" si="41"/>
        <v>100</v>
      </c>
      <c r="F347" s="184">
        <f t="shared" si="35"/>
        <v>3000</v>
      </c>
      <c r="G347" s="184">
        <f t="shared" ca="1" si="36"/>
        <v>8699.3478137586899</v>
      </c>
      <c r="H347" s="184">
        <f t="shared" ca="1" si="37"/>
        <v>7354.4924463526695</v>
      </c>
      <c r="I347" s="192">
        <f t="shared" ca="1" si="38"/>
        <v>1344.8553674060204</v>
      </c>
    </row>
    <row r="348" spans="1:9" x14ac:dyDescent="0.25">
      <c r="A348" s="184">
        <v>333</v>
      </c>
      <c r="C348" s="63">
        <f t="shared" ca="1" si="39"/>
        <v>83.280674182219201</v>
      </c>
      <c r="D348" s="63">
        <f t="shared" ca="1" si="40"/>
        <v>45.03132745315262</v>
      </c>
      <c r="E348" s="184">
        <f t="shared" ca="1" si="41"/>
        <v>75</v>
      </c>
      <c r="F348" s="184">
        <f t="shared" si="35"/>
        <v>3000</v>
      </c>
      <c r="G348" s="184">
        <f t="shared" ca="1" si="36"/>
        <v>6246.0505636664402</v>
      </c>
      <c r="H348" s="184">
        <f t="shared" ca="1" si="37"/>
        <v>6377.3495589864469</v>
      </c>
      <c r="I348" s="192">
        <f t="shared" ca="1" si="38"/>
        <v>-131.29899532000672</v>
      </c>
    </row>
    <row r="349" spans="1:9" x14ac:dyDescent="0.25">
      <c r="A349" s="184">
        <v>334</v>
      </c>
      <c r="C349" s="63">
        <f t="shared" ca="1" si="39"/>
        <v>91.356583922655901</v>
      </c>
      <c r="D349" s="63">
        <f t="shared" ca="1" si="40"/>
        <v>42.448856912946972</v>
      </c>
      <c r="E349" s="184">
        <f t="shared" ca="1" si="41"/>
        <v>75</v>
      </c>
      <c r="F349" s="184">
        <f t="shared" si="35"/>
        <v>3000</v>
      </c>
      <c r="G349" s="184">
        <f t="shared" ca="1" si="36"/>
        <v>6851.743794199193</v>
      </c>
      <c r="H349" s="184">
        <f t="shared" ca="1" si="37"/>
        <v>6183.6642684710223</v>
      </c>
      <c r="I349" s="192">
        <f t="shared" ca="1" si="38"/>
        <v>668.07952572817067</v>
      </c>
    </row>
    <row r="350" spans="1:9" x14ac:dyDescent="0.25">
      <c r="A350" s="184">
        <v>335</v>
      </c>
      <c r="C350" s="63">
        <f t="shared" ca="1" si="39"/>
        <v>87.676460423197341</v>
      </c>
      <c r="D350" s="63">
        <f t="shared" ca="1" si="40"/>
        <v>48.43183148201576</v>
      </c>
      <c r="E350" s="184">
        <f t="shared" ca="1" si="41"/>
        <v>100</v>
      </c>
      <c r="F350" s="184">
        <f t="shared" si="35"/>
        <v>3000</v>
      </c>
      <c r="G350" s="184">
        <f t="shared" ca="1" si="36"/>
        <v>8767.646042319735</v>
      </c>
      <c r="H350" s="184">
        <f t="shared" ca="1" si="37"/>
        <v>7843.1831482015759</v>
      </c>
      <c r="I350" s="192">
        <f t="shared" ca="1" si="38"/>
        <v>924.46289411815906</v>
      </c>
    </row>
    <row r="351" spans="1:9" x14ac:dyDescent="0.25">
      <c r="A351" s="184">
        <v>336</v>
      </c>
      <c r="C351" s="63">
        <f t="shared" ca="1" si="39"/>
        <v>89.446500878783425</v>
      </c>
      <c r="D351" s="63">
        <f t="shared" ca="1" si="40"/>
        <v>42.096388920593924</v>
      </c>
      <c r="E351" s="184">
        <f t="shared" ca="1" si="41"/>
        <v>100</v>
      </c>
      <c r="F351" s="184">
        <f t="shared" si="35"/>
        <v>3000</v>
      </c>
      <c r="G351" s="184">
        <f t="shared" ca="1" si="36"/>
        <v>8944.6500878783427</v>
      </c>
      <c r="H351" s="184">
        <f t="shared" ca="1" si="37"/>
        <v>7209.6388920593927</v>
      </c>
      <c r="I351" s="192">
        <f t="shared" ca="1" si="38"/>
        <v>1735.01119581895</v>
      </c>
    </row>
    <row r="352" spans="1:9" x14ac:dyDescent="0.25">
      <c r="A352" s="184">
        <v>337</v>
      </c>
      <c r="C352" s="63">
        <f t="shared" ca="1" si="39"/>
        <v>91.364177340497079</v>
      </c>
      <c r="D352" s="63">
        <f t="shared" ca="1" si="40"/>
        <v>40.377582321304708</v>
      </c>
      <c r="E352" s="184">
        <f t="shared" ca="1" si="41"/>
        <v>75</v>
      </c>
      <c r="F352" s="184">
        <f t="shared" si="35"/>
        <v>3000</v>
      </c>
      <c r="G352" s="184">
        <f t="shared" ca="1" si="36"/>
        <v>6852.3133005372811</v>
      </c>
      <c r="H352" s="184">
        <f t="shared" ca="1" si="37"/>
        <v>6028.3186740978526</v>
      </c>
      <c r="I352" s="192">
        <f t="shared" ca="1" si="38"/>
        <v>823.99462643942843</v>
      </c>
    </row>
    <row r="353" spans="1:9" x14ac:dyDescent="0.25">
      <c r="A353" s="184">
        <v>338</v>
      </c>
      <c r="C353" s="63">
        <f t="shared" ca="1" si="39"/>
        <v>93.310894917771918</v>
      </c>
      <c r="D353" s="63">
        <f t="shared" ca="1" si="40"/>
        <v>44.003903091998069</v>
      </c>
      <c r="E353" s="184">
        <f t="shared" ca="1" si="41"/>
        <v>75</v>
      </c>
      <c r="F353" s="184">
        <f t="shared" si="35"/>
        <v>3000</v>
      </c>
      <c r="G353" s="184">
        <f t="shared" ca="1" si="36"/>
        <v>6998.3171188328943</v>
      </c>
      <c r="H353" s="184">
        <f t="shared" ca="1" si="37"/>
        <v>6300.2927318998554</v>
      </c>
      <c r="I353" s="192">
        <f t="shared" ca="1" si="38"/>
        <v>698.02438693303884</v>
      </c>
    </row>
    <row r="354" spans="1:9" x14ac:dyDescent="0.25">
      <c r="A354" s="184">
        <v>339</v>
      </c>
      <c r="C354" s="63">
        <f t="shared" ca="1" si="39"/>
        <v>96.598422070954427</v>
      </c>
      <c r="D354" s="63">
        <f t="shared" ca="1" si="40"/>
        <v>41.657358922526804</v>
      </c>
      <c r="E354" s="184">
        <f t="shared" ca="1" si="41"/>
        <v>75</v>
      </c>
      <c r="F354" s="184">
        <f t="shared" si="35"/>
        <v>3000</v>
      </c>
      <c r="G354" s="184">
        <f t="shared" ca="1" si="36"/>
        <v>7244.881655321582</v>
      </c>
      <c r="H354" s="184">
        <f t="shared" ca="1" si="37"/>
        <v>6124.301919189511</v>
      </c>
      <c r="I354" s="192">
        <f t="shared" ca="1" si="38"/>
        <v>1120.579736132071</v>
      </c>
    </row>
    <row r="355" spans="1:9" x14ac:dyDescent="0.25">
      <c r="A355" s="184">
        <v>340</v>
      </c>
      <c r="C355" s="63">
        <f t="shared" ca="1" si="39"/>
        <v>88.712043870705557</v>
      </c>
      <c r="D355" s="63">
        <f t="shared" ca="1" si="40"/>
        <v>44.981094983915199</v>
      </c>
      <c r="E355" s="184">
        <f t="shared" ca="1" si="41"/>
        <v>75</v>
      </c>
      <c r="F355" s="184">
        <f t="shared" si="35"/>
        <v>3000</v>
      </c>
      <c r="G355" s="184">
        <f t="shared" ca="1" si="36"/>
        <v>6653.4032903029165</v>
      </c>
      <c r="H355" s="184">
        <f t="shared" ca="1" si="37"/>
        <v>6373.5821237936398</v>
      </c>
      <c r="I355" s="192">
        <f t="shared" ca="1" si="38"/>
        <v>279.82116650927674</v>
      </c>
    </row>
    <row r="356" spans="1:9" x14ac:dyDescent="0.25">
      <c r="A356" s="184">
        <v>341</v>
      </c>
      <c r="C356" s="63">
        <f t="shared" ca="1" si="39"/>
        <v>89.111743303566797</v>
      </c>
      <c r="D356" s="63">
        <f t="shared" ca="1" si="40"/>
        <v>44.101813320296245</v>
      </c>
      <c r="E356" s="184">
        <f t="shared" ca="1" si="41"/>
        <v>50</v>
      </c>
      <c r="F356" s="184">
        <f t="shared" si="35"/>
        <v>3000</v>
      </c>
      <c r="G356" s="184">
        <f t="shared" ca="1" si="36"/>
        <v>4455.58716517834</v>
      </c>
      <c r="H356" s="184">
        <f t="shared" ca="1" si="37"/>
        <v>5205.0906660148121</v>
      </c>
      <c r="I356" s="192">
        <f t="shared" ca="1" si="38"/>
        <v>-749.50350083647209</v>
      </c>
    </row>
    <row r="357" spans="1:9" x14ac:dyDescent="0.25">
      <c r="A357" s="184">
        <v>342</v>
      </c>
      <c r="C357" s="63">
        <f t="shared" ca="1" si="39"/>
        <v>97.44128089820579</v>
      </c>
      <c r="D357" s="63">
        <f t="shared" ca="1" si="40"/>
        <v>41.701628865418783</v>
      </c>
      <c r="E357" s="184">
        <f t="shared" ca="1" si="41"/>
        <v>100</v>
      </c>
      <c r="F357" s="184">
        <f t="shared" si="35"/>
        <v>3000</v>
      </c>
      <c r="G357" s="184">
        <f t="shared" ca="1" si="36"/>
        <v>9744.1280898205787</v>
      </c>
      <c r="H357" s="184">
        <f t="shared" ca="1" si="37"/>
        <v>7170.1628865418779</v>
      </c>
      <c r="I357" s="192">
        <f t="shared" ca="1" si="38"/>
        <v>2573.9652032787008</v>
      </c>
    </row>
    <row r="358" spans="1:9" x14ac:dyDescent="0.25">
      <c r="A358" s="184">
        <v>343</v>
      </c>
      <c r="C358" s="63">
        <f t="shared" ca="1" si="39"/>
        <v>87.161717105175882</v>
      </c>
      <c r="D358" s="63">
        <f t="shared" ca="1" si="40"/>
        <v>48.228025946652004</v>
      </c>
      <c r="E358" s="184">
        <f t="shared" ca="1" si="41"/>
        <v>75</v>
      </c>
      <c r="F358" s="184">
        <f t="shared" si="35"/>
        <v>3000</v>
      </c>
      <c r="G358" s="184">
        <f t="shared" ca="1" si="36"/>
        <v>6537.1287828881914</v>
      </c>
      <c r="H358" s="184">
        <f t="shared" ca="1" si="37"/>
        <v>6617.1019459989002</v>
      </c>
      <c r="I358" s="192">
        <f t="shared" ca="1" si="38"/>
        <v>-79.973163110708811</v>
      </c>
    </row>
    <row r="359" spans="1:9" x14ac:dyDescent="0.25">
      <c r="A359" s="184">
        <v>344</v>
      </c>
      <c r="C359" s="63">
        <f t="shared" ca="1" si="39"/>
        <v>89.961489321385343</v>
      </c>
      <c r="D359" s="63">
        <f t="shared" ca="1" si="40"/>
        <v>44.976967136612565</v>
      </c>
      <c r="E359" s="184">
        <f t="shared" ca="1" si="41"/>
        <v>50</v>
      </c>
      <c r="F359" s="184">
        <f t="shared" si="35"/>
        <v>3000</v>
      </c>
      <c r="G359" s="184">
        <f t="shared" ca="1" si="36"/>
        <v>4498.0744660692671</v>
      </c>
      <c r="H359" s="184">
        <f t="shared" ca="1" si="37"/>
        <v>5248.8483568306283</v>
      </c>
      <c r="I359" s="192">
        <f t="shared" ca="1" si="38"/>
        <v>-750.77389076136114</v>
      </c>
    </row>
    <row r="360" spans="1:9" x14ac:dyDescent="0.25">
      <c r="A360" s="184">
        <v>345</v>
      </c>
      <c r="C360" s="63">
        <f t="shared" ca="1" si="39"/>
        <v>92.310245530519694</v>
      </c>
      <c r="D360" s="63">
        <f t="shared" ca="1" si="40"/>
        <v>42.647265052542352</v>
      </c>
      <c r="E360" s="184">
        <f t="shared" ca="1" si="41"/>
        <v>100</v>
      </c>
      <c r="F360" s="184">
        <f t="shared" si="35"/>
        <v>3000</v>
      </c>
      <c r="G360" s="184">
        <f t="shared" ca="1" si="36"/>
        <v>9231.0245530519696</v>
      </c>
      <c r="H360" s="184">
        <f t="shared" ca="1" si="37"/>
        <v>7264.7265052542352</v>
      </c>
      <c r="I360" s="192">
        <f t="shared" ca="1" si="38"/>
        <v>1966.2980477977344</v>
      </c>
    </row>
    <row r="361" spans="1:9" x14ac:dyDescent="0.25">
      <c r="A361" s="184">
        <v>346</v>
      </c>
      <c r="C361" s="63">
        <f t="shared" ca="1" si="39"/>
        <v>96.817785650882072</v>
      </c>
      <c r="D361" s="63">
        <f t="shared" ca="1" si="40"/>
        <v>47.12398281957622</v>
      </c>
      <c r="E361" s="184">
        <f t="shared" ca="1" si="41"/>
        <v>75</v>
      </c>
      <c r="F361" s="184">
        <f t="shared" si="35"/>
        <v>3000</v>
      </c>
      <c r="G361" s="184">
        <f t="shared" ca="1" si="36"/>
        <v>7261.3339238161552</v>
      </c>
      <c r="H361" s="184">
        <f t="shared" ca="1" si="37"/>
        <v>6534.2987114682164</v>
      </c>
      <c r="I361" s="192">
        <f t="shared" ca="1" si="38"/>
        <v>727.0352123479388</v>
      </c>
    </row>
    <row r="362" spans="1:9" x14ac:dyDescent="0.25">
      <c r="A362" s="184">
        <v>347</v>
      </c>
      <c r="C362" s="63">
        <f t="shared" ca="1" si="39"/>
        <v>95.371002931545988</v>
      </c>
      <c r="D362" s="63">
        <f t="shared" ca="1" si="40"/>
        <v>45.991064919702396</v>
      </c>
      <c r="E362" s="184">
        <f t="shared" ca="1" si="41"/>
        <v>75</v>
      </c>
      <c r="F362" s="184">
        <f t="shared" si="35"/>
        <v>3000</v>
      </c>
      <c r="G362" s="184">
        <f t="shared" ca="1" si="36"/>
        <v>7152.8252198659493</v>
      </c>
      <c r="H362" s="184">
        <f t="shared" ca="1" si="37"/>
        <v>6449.3298689776802</v>
      </c>
      <c r="I362" s="192">
        <f t="shared" ca="1" si="38"/>
        <v>703.49535088826906</v>
      </c>
    </row>
    <row r="363" spans="1:9" x14ac:dyDescent="0.25">
      <c r="A363" s="184">
        <v>348</v>
      </c>
      <c r="C363" s="63">
        <f t="shared" ca="1" si="39"/>
        <v>98.561199029611316</v>
      </c>
      <c r="D363" s="63">
        <f t="shared" ca="1" si="40"/>
        <v>49.808645802169238</v>
      </c>
      <c r="E363" s="184">
        <f t="shared" ca="1" si="41"/>
        <v>75</v>
      </c>
      <c r="F363" s="184">
        <f t="shared" si="35"/>
        <v>3000</v>
      </c>
      <c r="G363" s="184">
        <f t="shared" ca="1" si="36"/>
        <v>7392.0899272208489</v>
      </c>
      <c r="H363" s="184">
        <f t="shared" ca="1" si="37"/>
        <v>6735.6484351626932</v>
      </c>
      <c r="I363" s="192">
        <f t="shared" ca="1" si="38"/>
        <v>656.44149205815575</v>
      </c>
    </row>
    <row r="364" spans="1:9" x14ac:dyDescent="0.25">
      <c r="A364" s="184">
        <v>349</v>
      </c>
      <c r="C364" s="63">
        <f t="shared" ca="1" si="39"/>
        <v>88.161177628179502</v>
      </c>
      <c r="D364" s="63">
        <f t="shared" ca="1" si="40"/>
        <v>45.730482904496419</v>
      </c>
      <c r="E364" s="184">
        <f t="shared" ca="1" si="41"/>
        <v>75</v>
      </c>
      <c r="F364" s="184">
        <f t="shared" si="35"/>
        <v>3000</v>
      </c>
      <c r="G364" s="184">
        <f t="shared" ca="1" si="36"/>
        <v>6612.0883221134627</v>
      </c>
      <c r="H364" s="184">
        <f t="shared" ca="1" si="37"/>
        <v>6429.7862178372316</v>
      </c>
      <c r="I364" s="192">
        <f t="shared" ca="1" si="38"/>
        <v>182.30210427623115</v>
      </c>
    </row>
    <row r="365" spans="1:9" x14ac:dyDescent="0.25">
      <c r="A365" s="184">
        <v>350</v>
      </c>
      <c r="C365" s="63">
        <f t="shared" ca="1" si="39"/>
        <v>86.02750050556007</v>
      </c>
      <c r="D365" s="63">
        <f t="shared" ca="1" si="40"/>
        <v>47.313131102290882</v>
      </c>
      <c r="E365" s="184">
        <f t="shared" ca="1" si="41"/>
        <v>75</v>
      </c>
      <c r="F365" s="184">
        <f t="shared" si="35"/>
        <v>3000</v>
      </c>
      <c r="G365" s="184">
        <f t="shared" ca="1" si="36"/>
        <v>6452.0625379170051</v>
      </c>
      <c r="H365" s="184">
        <f t="shared" ca="1" si="37"/>
        <v>6548.4848326718165</v>
      </c>
      <c r="I365" s="192">
        <f t="shared" ca="1" si="38"/>
        <v>-96.422294754811446</v>
      </c>
    </row>
    <row r="366" spans="1:9" x14ac:dyDescent="0.25">
      <c r="A366" s="184">
        <v>351</v>
      </c>
      <c r="C366" s="63">
        <f t="shared" ca="1" si="39"/>
        <v>91.327571888535616</v>
      </c>
      <c r="D366" s="63">
        <f t="shared" ca="1" si="40"/>
        <v>40.097461951627359</v>
      </c>
      <c r="E366" s="184">
        <f t="shared" ca="1" si="41"/>
        <v>50</v>
      </c>
      <c r="F366" s="184">
        <f t="shared" si="35"/>
        <v>3000</v>
      </c>
      <c r="G366" s="184">
        <f t="shared" ca="1" si="36"/>
        <v>4566.3785944267811</v>
      </c>
      <c r="H366" s="184">
        <f t="shared" ca="1" si="37"/>
        <v>5004.8730975813678</v>
      </c>
      <c r="I366" s="192">
        <f t="shared" ca="1" si="38"/>
        <v>-438.49450315458671</v>
      </c>
    </row>
    <row r="367" spans="1:9" x14ac:dyDescent="0.25">
      <c r="A367" s="184">
        <v>352</v>
      </c>
      <c r="C367" s="63">
        <f t="shared" ca="1" si="39"/>
        <v>84.595329907197694</v>
      </c>
      <c r="D367" s="63">
        <f t="shared" ca="1" si="40"/>
        <v>43.425409281458691</v>
      </c>
      <c r="E367" s="184">
        <f t="shared" ca="1" si="41"/>
        <v>75</v>
      </c>
      <c r="F367" s="184">
        <f t="shared" si="35"/>
        <v>3000</v>
      </c>
      <c r="G367" s="184">
        <f t="shared" ca="1" si="36"/>
        <v>6344.6497430398267</v>
      </c>
      <c r="H367" s="184">
        <f t="shared" ca="1" si="37"/>
        <v>6256.905696109402</v>
      </c>
      <c r="I367" s="192">
        <f t="shared" ca="1" si="38"/>
        <v>87.744046930424702</v>
      </c>
    </row>
    <row r="368" spans="1:9" x14ac:dyDescent="0.25">
      <c r="A368" s="184">
        <v>353</v>
      </c>
      <c r="C368" s="63">
        <f t="shared" ca="1" si="39"/>
        <v>85.164584174956531</v>
      </c>
      <c r="D368" s="63">
        <f t="shared" ca="1" si="40"/>
        <v>48.18338944924956</v>
      </c>
      <c r="E368" s="184">
        <f t="shared" ca="1" si="41"/>
        <v>75</v>
      </c>
      <c r="F368" s="184">
        <f t="shared" si="35"/>
        <v>3000</v>
      </c>
      <c r="G368" s="184">
        <f t="shared" ca="1" si="36"/>
        <v>6387.3438131217399</v>
      </c>
      <c r="H368" s="184">
        <f t="shared" ca="1" si="37"/>
        <v>6613.7542086937174</v>
      </c>
      <c r="I368" s="192">
        <f t="shared" ca="1" si="38"/>
        <v>-226.41039557197746</v>
      </c>
    </row>
    <row r="369" spans="1:9" x14ac:dyDescent="0.25">
      <c r="A369" s="184">
        <v>354</v>
      </c>
      <c r="C369" s="63">
        <f t="shared" ca="1" si="39"/>
        <v>95.008022597114149</v>
      </c>
      <c r="D369" s="63">
        <f t="shared" ca="1" si="40"/>
        <v>40.045238774791756</v>
      </c>
      <c r="E369" s="184">
        <f t="shared" ca="1" si="41"/>
        <v>100</v>
      </c>
      <c r="F369" s="184">
        <f t="shared" si="35"/>
        <v>3000</v>
      </c>
      <c r="G369" s="184">
        <f t="shared" ca="1" si="36"/>
        <v>9500.8022597114141</v>
      </c>
      <c r="H369" s="184">
        <f t="shared" ca="1" si="37"/>
        <v>7004.523877479176</v>
      </c>
      <c r="I369" s="192">
        <f t="shared" ca="1" si="38"/>
        <v>2496.2783822322381</v>
      </c>
    </row>
    <row r="370" spans="1:9" x14ac:dyDescent="0.25">
      <c r="A370" s="184">
        <v>355</v>
      </c>
      <c r="C370" s="63">
        <f t="shared" ca="1" si="39"/>
        <v>89.744794270022282</v>
      </c>
      <c r="D370" s="63">
        <f t="shared" ca="1" si="40"/>
        <v>44.270480924815523</v>
      </c>
      <c r="E370" s="184">
        <f t="shared" ca="1" si="41"/>
        <v>75</v>
      </c>
      <c r="F370" s="184">
        <f t="shared" si="35"/>
        <v>3000</v>
      </c>
      <c r="G370" s="184">
        <f t="shared" ca="1" si="36"/>
        <v>6730.8595702516714</v>
      </c>
      <c r="H370" s="184">
        <f t="shared" ca="1" si="37"/>
        <v>6320.2860693611638</v>
      </c>
      <c r="I370" s="192">
        <f t="shared" ca="1" si="38"/>
        <v>410.5735008905076</v>
      </c>
    </row>
    <row r="371" spans="1:9" x14ac:dyDescent="0.25">
      <c r="A371" s="184">
        <v>356</v>
      </c>
      <c r="C371" s="63">
        <f t="shared" ca="1" si="39"/>
        <v>100.86553875710567</v>
      </c>
      <c r="D371" s="63">
        <f t="shared" ca="1" si="40"/>
        <v>40.036471203458994</v>
      </c>
      <c r="E371" s="184">
        <f t="shared" ca="1" si="41"/>
        <v>100</v>
      </c>
      <c r="F371" s="184">
        <f t="shared" si="35"/>
        <v>3000</v>
      </c>
      <c r="G371" s="184">
        <f t="shared" ca="1" si="36"/>
        <v>10086.553875710566</v>
      </c>
      <c r="H371" s="184">
        <f t="shared" ca="1" si="37"/>
        <v>7003.6471203458996</v>
      </c>
      <c r="I371" s="192">
        <f t="shared" ca="1" si="38"/>
        <v>3082.9067553646664</v>
      </c>
    </row>
    <row r="372" spans="1:9" x14ac:dyDescent="0.25">
      <c r="A372" s="184">
        <v>357</v>
      </c>
      <c r="C372" s="63">
        <f t="shared" ca="1" si="39"/>
        <v>91.869710419165841</v>
      </c>
      <c r="D372" s="63">
        <f t="shared" ca="1" si="40"/>
        <v>43.978899865999026</v>
      </c>
      <c r="E372" s="184">
        <f t="shared" ca="1" si="41"/>
        <v>75</v>
      </c>
      <c r="F372" s="184">
        <f t="shared" si="35"/>
        <v>3000</v>
      </c>
      <c r="G372" s="184">
        <f t="shared" ca="1" si="36"/>
        <v>6890.2282814374385</v>
      </c>
      <c r="H372" s="184">
        <f t="shared" ca="1" si="37"/>
        <v>6298.4174899499267</v>
      </c>
      <c r="I372" s="192">
        <f t="shared" ca="1" si="38"/>
        <v>591.81079148751178</v>
      </c>
    </row>
    <row r="373" spans="1:9" x14ac:dyDescent="0.25">
      <c r="A373" s="184">
        <v>358</v>
      </c>
      <c r="C373" s="63">
        <f t="shared" ca="1" si="39"/>
        <v>90.122251001969317</v>
      </c>
      <c r="D373" s="63">
        <f t="shared" ca="1" si="40"/>
        <v>46.965931151606689</v>
      </c>
      <c r="E373" s="184">
        <f t="shared" ca="1" si="41"/>
        <v>100</v>
      </c>
      <c r="F373" s="184">
        <f t="shared" si="35"/>
        <v>3000</v>
      </c>
      <c r="G373" s="184">
        <f t="shared" ca="1" si="36"/>
        <v>9012.2251001969325</v>
      </c>
      <c r="H373" s="184">
        <f t="shared" ca="1" si="37"/>
        <v>7696.5931151606692</v>
      </c>
      <c r="I373" s="192">
        <f t="shared" ca="1" si="38"/>
        <v>1315.6319850362634</v>
      </c>
    </row>
    <row r="374" spans="1:9" x14ac:dyDescent="0.25">
      <c r="A374" s="184">
        <v>359</v>
      </c>
      <c r="C374" s="63">
        <f t="shared" ca="1" si="39"/>
        <v>101.12910057660069</v>
      </c>
      <c r="D374" s="63">
        <f t="shared" ca="1" si="40"/>
        <v>44.63665755058792</v>
      </c>
      <c r="E374" s="184">
        <f t="shared" ca="1" si="41"/>
        <v>75</v>
      </c>
      <c r="F374" s="184">
        <f t="shared" si="35"/>
        <v>3000</v>
      </c>
      <c r="G374" s="184">
        <f t="shared" ca="1" si="36"/>
        <v>7584.6825432450523</v>
      </c>
      <c r="H374" s="184">
        <f t="shared" ca="1" si="37"/>
        <v>6347.7493162940937</v>
      </c>
      <c r="I374" s="192">
        <f t="shared" ca="1" si="38"/>
        <v>1236.9332269509587</v>
      </c>
    </row>
    <row r="375" spans="1:9" x14ac:dyDescent="0.25">
      <c r="A375" s="184">
        <v>360</v>
      </c>
      <c r="C375" s="63">
        <f t="shared" ca="1" si="39"/>
        <v>89.095468531131615</v>
      </c>
      <c r="D375" s="63">
        <f t="shared" ca="1" si="40"/>
        <v>45.276909508748453</v>
      </c>
      <c r="E375" s="184">
        <f t="shared" ca="1" si="41"/>
        <v>75</v>
      </c>
      <c r="F375" s="184">
        <f t="shared" si="35"/>
        <v>3000</v>
      </c>
      <c r="G375" s="184">
        <f t="shared" ca="1" si="36"/>
        <v>6682.1601398348712</v>
      </c>
      <c r="H375" s="184">
        <f t="shared" ca="1" si="37"/>
        <v>6395.7682131561342</v>
      </c>
      <c r="I375" s="192">
        <f t="shared" ca="1" si="38"/>
        <v>286.39192667873704</v>
      </c>
    </row>
    <row r="376" spans="1:9" x14ac:dyDescent="0.25">
      <c r="A376" s="184">
        <v>361</v>
      </c>
      <c r="C376" s="63">
        <f t="shared" ca="1" si="39"/>
        <v>92.631167310002169</v>
      </c>
      <c r="D376" s="63">
        <f t="shared" ca="1" si="40"/>
        <v>47.9414663145308</v>
      </c>
      <c r="E376" s="184">
        <f t="shared" ca="1" si="41"/>
        <v>75</v>
      </c>
      <c r="F376" s="184">
        <f t="shared" si="35"/>
        <v>3000</v>
      </c>
      <c r="G376" s="184">
        <f t="shared" ca="1" si="36"/>
        <v>6947.3375482501624</v>
      </c>
      <c r="H376" s="184">
        <f t="shared" ca="1" si="37"/>
        <v>6595.6099735898097</v>
      </c>
      <c r="I376" s="192">
        <f t="shared" ca="1" si="38"/>
        <v>351.72757466035273</v>
      </c>
    </row>
    <row r="377" spans="1:9" x14ac:dyDescent="0.25">
      <c r="A377" s="184">
        <v>362</v>
      </c>
      <c r="C377" s="63">
        <f t="shared" ca="1" si="39"/>
        <v>101.80485784664424</v>
      </c>
      <c r="D377" s="63">
        <f t="shared" ca="1" si="40"/>
        <v>45.208329773736111</v>
      </c>
      <c r="E377" s="184">
        <f t="shared" ca="1" si="41"/>
        <v>75</v>
      </c>
      <c r="F377" s="184">
        <f t="shared" si="35"/>
        <v>3000</v>
      </c>
      <c r="G377" s="184">
        <f t="shared" ca="1" si="36"/>
        <v>7635.3643384983179</v>
      </c>
      <c r="H377" s="184">
        <f t="shared" ca="1" si="37"/>
        <v>6390.6247330302085</v>
      </c>
      <c r="I377" s="192">
        <f t="shared" ca="1" si="38"/>
        <v>1244.7396054681094</v>
      </c>
    </row>
    <row r="378" spans="1:9" x14ac:dyDescent="0.25">
      <c r="A378" s="184">
        <v>363</v>
      </c>
      <c r="C378" s="63">
        <f t="shared" ca="1" si="39"/>
        <v>83.924369179464946</v>
      </c>
      <c r="D378" s="63">
        <f t="shared" ca="1" si="40"/>
        <v>46.9459627856994</v>
      </c>
      <c r="E378" s="184">
        <f t="shared" ca="1" si="41"/>
        <v>75</v>
      </c>
      <c r="F378" s="184">
        <f t="shared" si="35"/>
        <v>3000</v>
      </c>
      <c r="G378" s="184">
        <f t="shared" ca="1" si="36"/>
        <v>6294.3276884598708</v>
      </c>
      <c r="H378" s="184">
        <f t="shared" ca="1" si="37"/>
        <v>6520.947208927455</v>
      </c>
      <c r="I378" s="192">
        <f t="shared" ca="1" si="38"/>
        <v>-226.61952046758415</v>
      </c>
    </row>
    <row r="379" spans="1:9" x14ac:dyDescent="0.25">
      <c r="A379" s="184">
        <v>364</v>
      </c>
      <c r="C379" s="63">
        <f t="shared" ca="1" si="39"/>
        <v>95.211678101375213</v>
      </c>
      <c r="D379" s="63">
        <f t="shared" ca="1" si="40"/>
        <v>41.46514501440565</v>
      </c>
      <c r="E379" s="184">
        <f t="shared" ca="1" si="41"/>
        <v>100</v>
      </c>
      <c r="F379" s="184">
        <f t="shared" si="35"/>
        <v>3000</v>
      </c>
      <c r="G379" s="184">
        <f t="shared" ca="1" si="36"/>
        <v>9521.1678101375219</v>
      </c>
      <c r="H379" s="184">
        <f t="shared" ca="1" si="37"/>
        <v>7146.5145014405653</v>
      </c>
      <c r="I379" s="192">
        <f t="shared" ca="1" si="38"/>
        <v>2374.6533086969566</v>
      </c>
    </row>
    <row r="380" spans="1:9" x14ac:dyDescent="0.25">
      <c r="A380" s="184">
        <v>365</v>
      </c>
      <c r="C380" s="63">
        <f t="shared" ca="1" si="39"/>
        <v>91.664267374992093</v>
      </c>
      <c r="D380" s="63">
        <f t="shared" ca="1" si="40"/>
        <v>44.008090141585647</v>
      </c>
      <c r="E380" s="184">
        <f t="shared" ca="1" si="41"/>
        <v>100</v>
      </c>
      <c r="F380" s="184">
        <f t="shared" si="35"/>
        <v>3000</v>
      </c>
      <c r="G380" s="184">
        <f t="shared" ca="1" si="36"/>
        <v>9166.4267374992087</v>
      </c>
      <c r="H380" s="184">
        <f t="shared" ca="1" si="37"/>
        <v>7400.8090141585644</v>
      </c>
      <c r="I380" s="192">
        <f t="shared" ca="1" si="38"/>
        <v>1765.6177233406443</v>
      </c>
    </row>
    <row r="381" spans="1:9" x14ac:dyDescent="0.25">
      <c r="A381" s="184">
        <v>366</v>
      </c>
      <c r="C381" s="63">
        <f t="shared" ca="1" si="39"/>
        <v>94.789349124037287</v>
      </c>
      <c r="D381" s="63">
        <f t="shared" ca="1" si="40"/>
        <v>43.548907383096008</v>
      </c>
      <c r="E381" s="184">
        <f t="shared" ca="1" si="41"/>
        <v>100</v>
      </c>
      <c r="F381" s="184">
        <f t="shared" si="35"/>
        <v>3000</v>
      </c>
      <c r="G381" s="184">
        <f t="shared" ca="1" si="36"/>
        <v>9478.934912403729</v>
      </c>
      <c r="H381" s="184">
        <f t="shared" ca="1" si="37"/>
        <v>7354.8907383096011</v>
      </c>
      <c r="I381" s="192">
        <f t="shared" ca="1" si="38"/>
        <v>2124.0441740941278</v>
      </c>
    </row>
    <row r="382" spans="1:9" x14ac:dyDescent="0.25">
      <c r="A382" s="184">
        <v>367</v>
      </c>
      <c r="C382" s="63">
        <f t="shared" ca="1" si="39"/>
        <v>89.046604837041031</v>
      </c>
      <c r="D382" s="63">
        <f t="shared" ca="1" si="40"/>
        <v>42.89284625412779</v>
      </c>
      <c r="E382" s="184">
        <f t="shared" ca="1" si="41"/>
        <v>75</v>
      </c>
      <c r="F382" s="184">
        <f t="shared" si="35"/>
        <v>3000</v>
      </c>
      <c r="G382" s="184">
        <f t="shared" ca="1" si="36"/>
        <v>6678.4953627780769</v>
      </c>
      <c r="H382" s="184">
        <f t="shared" ca="1" si="37"/>
        <v>6216.963469059584</v>
      </c>
      <c r="I382" s="192">
        <f t="shared" ca="1" si="38"/>
        <v>461.53189371849294</v>
      </c>
    </row>
    <row r="383" spans="1:9" x14ac:dyDescent="0.25">
      <c r="A383" s="184">
        <v>368</v>
      </c>
      <c r="C383" s="63">
        <f t="shared" ca="1" si="39"/>
        <v>98.446351304529841</v>
      </c>
      <c r="D383" s="63">
        <f t="shared" ca="1" si="40"/>
        <v>43.118087766706537</v>
      </c>
      <c r="E383" s="184">
        <f t="shared" ca="1" si="41"/>
        <v>75</v>
      </c>
      <c r="F383" s="184">
        <f t="shared" si="35"/>
        <v>3000</v>
      </c>
      <c r="G383" s="184">
        <f t="shared" ca="1" si="36"/>
        <v>7383.4763478397381</v>
      </c>
      <c r="H383" s="184">
        <f t="shared" ca="1" si="37"/>
        <v>6233.8565825029909</v>
      </c>
      <c r="I383" s="192">
        <f t="shared" ca="1" si="38"/>
        <v>1149.6197653367472</v>
      </c>
    </row>
    <row r="384" spans="1:9" x14ac:dyDescent="0.25">
      <c r="A384" s="184">
        <v>369</v>
      </c>
      <c r="C384" s="63">
        <f t="shared" ca="1" si="39"/>
        <v>88.798630388042312</v>
      </c>
      <c r="D384" s="63">
        <f t="shared" ca="1" si="40"/>
        <v>40.993075975003507</v>
      </c>
      <c r="E384" s="184">
        <f t="shared" ca="1" si="41"/>
        <v>50</v>
      </c>
      <c r="F384" s="184">
        <f t="shared" si="35"/>
        <v>3000</v>
      </c>
      <c r="G384" s="184">
        <f t="shared" ca="1" si="36"/>
        <v>4439.9315194021156</v>
      </c>
      <c r="H384" s="184">
        <f t="shared" ca="1" si="37"/>
        <v>5049.6537987501752</v>
      </c>
      <c r="I384" s="192">
        <f t="shared" ca="1" si="38"/>
        <v>-609.7222793480596</v>
      </c>
    </row>
    <row r="385" spans="1:9" x14ac:dyDescent="0.25">
      <c r="A385" s="184">
        <v>370</v>
      </c>
      <c r="C385" s="63">
        <f t="shared" ca="1" si="39"/>
        <v>90.242355129583501</v>
      </c>
      <c r="D385" s="63">
        <f t="shared" ca="1" si="40"/>
        <v>48.988985998504035</v>
      </c>
      <c r="E385" s="184">
        <f t="shared" ca="1" si="41"/>
        <v>100</v>
      </c>
      <c r="F385" s="184">
        <f t="shared" si="35"/>
        <v>3000</v>
      </c>
      <c r="G385" s="184">
        <f t="shared" ca="1" si="36"/>
        <v>9024.2355129583502</v>
      </c>
      <c r="H385" s="184">
        <f t="shared" ca="1" si="37"/>
        <v>7898.8985998504031</v>
      </c>
      <c r="I385" s="192">
        <f t="shared" ca="1" si="38"/>
        <v>1125.3369131079471</v>
      </c>
    </row>
    <row r="386" spans="1:9" x14ac:dyDescent="0.25">
      <c r="A386" s="184">
        <v>371</v>
      </c>
      <c r="C386" s="63">
        <f t="shared" ca="1" si="39"/>
        <v>88.824613375000141</v>
      </c>
      <c r="D386" s="63">
        <f t="shared" ca="1" si="40"/>
        <v>45.439618299862374</v>
      </c>
      <c r="E386" s="184">
        <f t="shared" ca="1" si="41"/>
        <v>100</v>
      </c>
      <c r="F386" s="184">
        <f t="shared" si="35"/>
        <v>3000</v>
      </c>
      <c r="G386" s="184">
        <f t="shared" ca="1" si="36"/>
        <v>8882.4613375000135</v>
      </c>
      <c r="H386" s="184">
        <f t="shared" ca="1" si="37"/>
        <v>7543.9618299862377</v>
      </c>
      <c r="I386" s="192">
        <f t="shared" ca="1" si="38"/>
        <v>1338.4995075137758</v>
      </c>
    </row>
    <row r="387" spans="1:9" x14ac:dyDescent="0.25">
      <c r="A387" s="184">
        <v>372</v>
      </c>
      <c r="C387" s="63">
        <f t="shared" ca="1" si="39"/>
        <v>88.79299558411229</v>
      </c>
      <c r="D387" s="63">
        <f t="shared" ca="1" si="40"/>
        <v>43.074746404255968</v>
      </c>
      <c r="E387" s="184">
        <f t="shared" ca="1" si="41"/>
        <v>50</v>
      </c>
      <c r="F387" s="184">
        <f t="shared" si="35"/>
        <v>3000</v>
      </c>
      <c r="G387" s="184">
        <f t="shared" ca="1" si="36"/>
        <v>4439.6497792056143</v>
      </c>
      <c r="H387" s="184">
        <f t="shared" ca="1" si="37"/>
        <v>5153.7373202127983</v>
      </c>
      <c r="I387" s="192">
        <f t="shared" ca="1" si="38"/>
        <v>-714.08754100718397</v>
      </c>
    </row>
    <row r="388" spans="1:9" x14ac:dyDescent="0.25">
      <c r="A388" s="184">
        <v>373</v>
      </c>
      <c r="C388" s="63">
        <f t="shared" ca="1" si="39"/>
        <v>86.697815444339255</v>
      </c>
      <c r="D388" s="63">
        <f t="shared" ca="1" si="40"/>
        <v>45.095481647754866</v>
      </c>
      <c r="E388" s="184">
        <f t="shared" ca="1" si="41"/>
        <v>75</v>
      </c>
      <c r="F388" s="184">
        <f t="shared" si="35"/>
        <v>3000</v>
      </c>
      <c r="G388" s="184">
        <f t="shared" ca="1" si="36"/>
        <v>6502.3361583254446</v>
      </c>
      <c r="H388" s="184">
        <f t="shared" ca="1" si="37"/>
        <v>6382.1611235816144</v>
      </c>
      <c r="I388" s="192">
        <f t="shared" ca="1" si="38"/>
        <v>120.17503474383011</v>
      </c>
    </row>
    <row r="389" spans="1:9" x14ac:dyDescent="0.25">
      <c r="A389" s="184">
        <v>374</v>
      </c>
      <c r="C389" s="63">
        <f t="shared" ca="1" si="39"/>
        <v>83.965849794625058</v>
      </c>
      <c r="D389" s="63">
        <f t="shared" ca="1" si="40"/>
        <v>48.895533989332769</v>
      </c>
      <c r="E389" s="184">
        <f t="shared" ca="1" si="41"/>
        <v>100</v>
      </c>
      <c r="F389" s="184">
        <f t="shared" si="35"/>
        <v>3000</v>
      </c>
      <c r="G389" s="184">
        <f t="shared" ca="1" si="36"/>
        <v>8396.5849794625065</v>
      </c>
      <c r="H389" s="184">
        <f t="shared" ca="1" si="37"/>
        <v>7889.5533989332771</v>
      </c>
      <c r="I389" s="192">
        <f t="shared" ca="1" si="38"/>
        <v>507.03158052922936</v>
      </c>
    </row>
    <row r="390" spans="1:9" x14ac:dyDescent="0.25">
      <c r="A390" s="184">
        <v>375</v>
      </c>
      <c r="C390" s="63">
        <f t="shared" ca="1" si="39"/>
        <v>87.017983688367337</v>
      </c>
      <c r="D390" s="63">
        <f t="shared" ca="1" si="40"/>
        <v>45.061306861363981</v>
      </c>
      <c r="E390" s="184">
        <f t="shared" ca="1" si="41"/>
        <v>50</v>
      </c>
      <c r="F390" s="184">
        <f t="shared" si="35"/>
        <v>3000</v>
      </c>
      <c r="G390" s="184">
        <f t="shared" ca="1" si="36"/>
        <v>4350.8991844183665</v>
      </c>
      <c r="H390" s="184">
        <f t="shared" ca="1" si="37"/>
        <v>5253.0653430681996</v>
      </c>
      <c r="I390" s="192">
        <f t="shared" ca="1" si="38"/>
        <v>-902.16615864983305</v>
      </c>
    </row>
    <row r="391" spans="1:9" x14ac:dyDescent="0.25">
      <c r="A391" s="184">
        <v>376</v>
      </c>
      <c r="C391" s="63">
        <f t="shared" ca="1" si="39"/>
        <v>89.944668740792167</v>
      </c>
      <c r="D391" s="63">
        <f t="shared" ca="1" si="40"/>
        <v>49.400024037700824</v>
      </c>
      <c r="E391" s="184">
        <f t="shared" ca="1" si="41"/>
        <v>100</v>
      </c>
      <c r="F391" s="184">
        <f t="shared" si="35"/>
        <v>3000</v>
      </c>
      <c r="G391" s="184">
        <f t="shared" ca="1" si="36"/>
        <v>8994.4668740792167</v>
      </c>
      <c r="H391" s="184">
        <f t="shared" ca="1" si="37"/>
        <v>7940.0024037700823</v>
      </c>
      <c r="I391" s="192">
        <f t="shared" ca="1" si="38"/>
        <v>1054.4644703091344</v>
      </c>
    </row>
    <row r="392" spans="1:9" x14ac:dyDescent="0.25">
      <c r="A392" s="184">
        <v>377</v>
      </c>
      <c r="C392" s="63">
        <f t="shared" ca="1" si="39"/>
        <v>91.652943274136106</v>
      </c>
      <c r="D392" s="63">
        <f t="shared" ca="1" si="40"/>
        <v>41.041512210590177</v>
      </c>
      <c r="E392" s="184">
        <f t="shared" ca="1" si="41"/>
        <v>75</v>
      </c>
      <c r="F392" s="184">
        <f t="shared" si="35"/>
        <v>3000</v>
      </c>
      <c r="G392" s="184">
        <f t="shared" ca="1" si="36"/>
        <v>6873.9707455602083</v>
      </c>
      <c r="H392" s="184">
        <f t="shared" ca="1" si="37"/>
        <v>6078.1134157942633</v>
      </c>
      <c r="I392" s="192">
        <f t="shared" ca="1" si="38"/>
        <v>795.857329765945</v>
      </c>
    </row>
    <row r="393" spans="1:9" x14ac:dyDescent="0.25">
      <c r="A393" s="184">
        <v>378</v>
      </c>
      <c r="C393" s="63">
        <f t="shared" ca="1" si="39"/>
        <v>88.144219830597066</v>
      </c>
      <c r="D393" s="63">
        <f t="shared" ca="1" si="40"/>
        <v>43.571102048154287</v>
      </c>
      <c r="E393" s="184">
        <f t="shared" ca="1" si="41"/>
        <v>50</v>
      </c>
      <c r="F393" s="184">
        <f t="shared" si="35"/>
        <v>3000</v>
      </c>
      <c r="G393" s="184">
        <f t="shared" ca="1" si="36"/>
        <v>4407.2109915298533</v>
      </c>
      <c r="H393" s="184">
        <f t="shared" ca="1" si="37"/>
        <v>5178.555102407714</v>
      </c>
      <c r="I393" s="192">
        <f t="shared" ca="1" si="38"/>
        <v>-771.34411087786066</v>
      </c>
    </row>
    <row r="394" spans="1:9" x14ac:dyDescent="0.25">
      <c r="A394" s="184">
        <v>379</v>
      </c>
      <c r="C394" s="63">
        <f t="shared" ca="1" si="39"/>
        <v>92.956057542607311</v>
      </c>
      <c r="D394" s="63">
        <f t="shared" ca="1" si="40"/>
        <v>47.194809107468529</v>
      </c>
      <c r="E394" s="184">
        <f t="shared" ca="1" si="41"/>
        <v>75</v>
      </c>
      <c r="F394" s="184">
        <f t="shared" si="35"/>
        <v>3000</v>
      </c>
      <c r="G394" s="184">
        <f t="shared" ca="1" si="36"/>
        <v>6971.7043156955488</v>
      </c>
      <c r="H394" s="184">
        <f t="shared" ca="1" si="37"/>
        <v>6539.6106830601402</v>
      </c>
      <c r="I394" s="192">
        <f t="shared" ca="1" si="38"/>
        <v>432.09363263540854</v>
      </c>
    </row>
    <row r="395" spans="1:9" x14ac:dyDescent="0.25">
      <c r="A395" s="184">
        <v>380</v>
      </c>
      <c r="C395" s="63">
        <f t="shared" ca="1" si="39"/>
        <v>88.721659770997022</v>
      </c>
      <c r="D395" s="63">
        <f t="shared" ca="1" si="40"/>
        <v>49.712934242535418</v>
      </c>
      <c r="E395" s="184">
        <f t="shared" ca="1" si="41"/>
        <v>75</v>
      </c>
      <c r="F395" s="184">
        <f t="shared" si="35"/>
        <v>3000</v>
      </c>
      <c r="G395" s="184">
        <f t="shared" ca="1" si="36"/>
        <v>6654.1244828247764</v>
      </c>
      <c r="H395" s="184">
        <f t="shared" ca="1" si="37"/>
        <v>6728.4700681901559</v>
      </c>
      <c r="I395" s="192">
        <f t="shared" ca="1" si="38"/>
        <v>-74.34558536537952</v>
      </c>
    </row>
    <row r="396" spans="1:9" x14ac:dyDescent="0.25">
      <c r="A396" s="184">
        <v>381</v>
      </c>
      <c r="C396" s="63">
        <f t="shared" ca="1" si="39"/>
        <v>95.34012303660964</v>
      </c>
      <c r="D396" s="63">
        <f t="shared" ca="1" si="40"/>
        <v>47.838202519648711</v>
      </c>
      <c r="E396" s="184">
        <f t="shared" ca="1" si="41"/>
        <v>75</v>
      </c>
      <c r="F396" s="184">
        <f t="shared" si="35"/>
        <v>3000</v>
      </c>
      <c r="G396" s="184">
        <f t="shared" ca="1" si="36"/>
        <v>7150.5092277457234</v>
      </c>
      <c r="H396" s="184">
        <f t="shared" ca="1" si="37"/>
        <v>6587.8651889736539</v>
      </c>
      <c r="I396" s="192">
        <f t="shared" ca="1" si="38"/>
        <v>562.64403877206951</v>
      </c>
    </row>
    <row r="397" spans="1:9" x14ac:dyDescent="0.25">
      <c r="A397" s="184">
        <v>382</v>
      </c>
      <c r="C397" s="63">
        <f t="shared" ca="1" si="39"/>
        <v>86.690484059192372</v>
      </c>
      <c r="D397" s="63">
        <f t="shared" ca="1" si="40"/>
        <v>41.889016841438462</v>
      </c>
      <c r="E397" s="184">
        <f t="shared" ca="1" si="41"/>
        <v>100</v>
      </c>
      <c r="F397" s="184">
        <f t="shared" si="35"/>
        <v>3000</v>
      </c>
      <c r="G397" s="184">
        <f t="shared" ca="1" si="36"/>
        <v>8669.0484059192368</v>
      </c>
      <c r="H397" s="184">
        <f t="shared" ca="1" si="37"/>
        <v>7188.9016841438461</v>
      </c>
      <c r="I397" s="192">
        <f t="shared" ca="1" si="38"/>
        <v>1480.1467217753907</v>
      </c>
    </row>
    <row r="398" spans="1:9" x14ac:dyDescent="0.25">
      <c r="A398" s="184">
        <v>383</v>
      </c>
      <c r="C398" s="63">
        <f t="shared" ca="1" si="39"/>
        <v>85.735747571571892</v>
      </c>
      <c r="D398" s="63">
        <f t="shared" ca="1" si="40"/>
        <v>49.673639337437741</v>
      </c>
      <c r="E398" s="184">
        <f t="shared" ca="1" si="41"/>
        <v>75</v>
      </c>
      <c r="F398" s="184">
        <f t="shared" si="35"/>
        <v>3000</v>
      </c>
      <c r="G398" s="184">
        <f t="shared" ca="1" si="36"/>
        <v>6430.1810678678921</v>
      </c>
      <c r="H398" s="184">
        <f t="shared" ca="1" si="37"/>
        <v>6725.5229503078308</v>
      </c>
      <c r="I398" s="192">
        <f t="shared" ca="1" si="38"/>
        <v>-295.34188243993867</v>
      </c>
    </row>
    <row r="399" spans="1:9" x14ac:dyDescent="0.25">
      <c r="A399" s="184">
        <v>384</v>
      </c>
      <c r="C399" s="63">
        <f t="shared" ca="1" si="39"/>
        <v>88.345249590171051</v>
      </c>
      <c r="D399" s="63">
        <f t="shared" ca="1" si="40"/>
        <v>47.06425626300836</v>
      </c>
      <c r="E399" s="184">
        <f t="shared" ca="1" si="41"/>
        <v>50</v>
      </c>
      <c r="F399" s="184">
        <f t="shared" si="35"/>
        <v>3000</v>
      </c>
      <c r="G399" s="184">
        <f t="shared" ca="1" si="36"/>
        <v>4417.2624795085521</v>
      </c>
      <c r="H399" s="184">
        <f t="shared" ca="1" si="37"/>
        <v>5353.2128131504178</v>
      </c>
      <c r="I399" s="192">
        <f t="shared" ca="1" si="38"/>
        <v>-935.95033364186565</v>
      </c>
    </row>
    <row r="400" spans="1:9" x14ac:dyDescent="0.25">
      <c r="A400" s="184">
        <v>385</v>
      </c>
      <c r="C400" s="63">
        <f t="shared" ca="1" si="39"/>
        <v>89.701517185307452</v>
      </c>
      <c r="D400" s="63">
        <f t="shared" ca="1" si="40"/>
        <v>41.127769399784874</v>
      </c>
      <c r="E400" s="184">
        <f t="shared" ca="1" si="41"/>
        <v>50</v>
      </c>
      <c r="F400" s="184">
        <f t="shared" ref="F400:F463" si="42">$B$6</f>
        <v>3000</v>
      </c>
      <c r="G400" s="184">
        <f t="shared" ref="G400:G463" ca="1" si="43">C400*E400</f>
        <v>4485.0758592653729</v>
      </c>
      <c r="H400" s="184">
        <f t="shared" ref="H400:H463" ca="1" si="44">F400+D400*E400</f>
        <v>5056.3884699892442</v>
      </c>
      <c r="I400" s="192">
        <f t="shared" ref="I400:I463" ca="1" si="45">G400-H400</f>
        <v>-571.31261072387133</v>
      </c>
    </row>
    <row r="401" spans="1:9" x14ac:dyDescent="0.25">
      <c r="A401" s="184">
        <v>386</v>
      </c>
      <c r="C401" s="63">
        <f t="shared" ref="C401:C464" ca="1" si="46">NORMINV(RAND(),$G$7,$H$7)</f>
        <v>90.40284199400628</v>
      </c>
      <c r="D401" s="63">
        <f t="shared" ref="D401:D464" ca="1" si="47">$G$8+RAND()*($H$8-$G$8)</f>
        <v>44.15930337331438</v>
      </c>
      <c r="E401" s="184">
        <f t="shared" ref="E401:E464" ca="1" si="48">VLOOKUP(RAND(),$E$3:$G$5,3)</f>
        <v>75</v>
      </c>
      <c r="F401" s="184">
        <f t="shared" si="42"/>
        <v>3000</v>
      </c>
      <c r="G401" s="184">
        <f t="shared" ca="1" si="43"/>
        <v>6780.2131495504709</v>
      </c>
      <c r="H401" s="184">
        <f t="shared" ca="1" si="44"/>
        <v>6311.9477529985779</v>
      </c>
      <c r="I401" s="192">
        <f t="shared" ca="1" si="45"/>
        <v>468.26539655189299</v>
      </c>
    </row>
    <row r="402" spans="1:9" x14ac:dyDescent="0.25">
      <c r="A402" s="184">
        <v>387</v>
      </c>
      <c r="C402" s="63">
        <f t="shared" ca="1" si="46"/>
        <v>93.080901082811295</v>
      </c>
      <c r="D402" s="63">
        <f t="shared" ca="1" si="47"/>
        <v>41.345454173980137</v>
      </c>
      <c r="E402" s="184">
        <f t="shared" ca="1" si="48"/>
        <v>75</v>
      </c>
      <c r="F402" s="184">
        <f t="shared" si="42"/>
        <v>3000</v>
      </c>
      <c r="G402" s="184">
        <f t="shared" ca="1" si="43"/>
        <v>6981.0675812108475</v>
      </c>
      <c r="H402" s="184">
        <f t="shared" ca="1" si="44"/>
        <v>6100.9090630485098</v>
      </c>
      <c r="I402" s="192">
        <f t="shared" ca="1" si="45"/>
        <v>880.15851816233771</v>
      </c>
    </row>
    <row r="403" spans="1:9" x14ac:dyDescent="0.25">
      <c r="A403" s="184">
        <v>388</v>
      </c>
      <c r="C403" s="63">
        <f t="shared" ca="1" si="46"/>
        <v>94.974077919506541</v>
      </c>
      <c r="D403" s="63">
        <f t="shared" ca="1" si="47"/>
        <v>41.392767521985483</v>
      </c>
      <c r="E403" s="184">
        <f t="shared" ca="1" si="48"/>
        <v>75</v>
      </c>
      <c r="F403" s="184">
        <f t="shared" si="42"/>
        <v>3000</v>
      </c>
      <c r="G403" s="184">
        <f t="shared" ca="1" si="43"/>
        <v>7123.0558439629904</v>
      </c>
      <c r="H403" s="184">
        <f t="shared" ca="1" si="44"/>
        <v>6104.4575641489118</v>
      </c>
      <c r="I403" s="192">
        <f t="shared" ca="1" si="45"/>
        <v>1018.5982798140785</v>
      </c>
    </row>
    <row r="404" spans="1:9" x14ac:dyDescent="0.25">
      <c r="A404" s="184">
        <v>389</v>
      </c>
      <c r="C404" s="63">
        <f t="shared" ca="1" si="46"/>
        <v>92.714586110589252</v>
      </c>
      <c r="D404" s="63">
        <f t="shared" ca="1" si="47"/>
        <v>45.861693089600067</v>
      </c>
      <c r="E404" s="184">
        <f t="shared" ca="1" si="48"/>
        <v>75</v>
      </c>
      <c r="F404" s="184">
        <f t="shared" si="42"/>
        <v>3000</v>
      </c>
      <c r="G404" s="184">
        <f t="shared" ca="1" si="43"/>
        <v>6953.5939582941937</v>
      </c>
      <c r="H404" s="184">
        <f t="shared" ca="1" si="44"/>
        <v>6439.6269817200046</v>
      </c>
      <c r="I404" s="192">
        <f t="shared" ca="1" si="45"/>
        <v>513.96697657418918</v>
      </c>
    </row>
    <row r="405" spans="1:9" x14ac:dyDescent="0.25">
      <c r="A405" s="184">
        <v>390</v>
      </c>
      <c r="C405" s="63">
        <f t="shared" ca="1" si="46"/>
        <v>88.887764860789034</v>
      </c>
      <c r="D405" s="63">
        <f t="shared" ca="1" si="47"/>
        <v>48.335366092669133</v>
      </c>
      <c r="E405" s="184">
        <f t="shared" ca="1" si="48"/>
        <v>50</v>
      </c>
      <c r="F405" s="184">
        <f t="shared" si="42"/>
        <v>3000</v>
      </c>
      <c r="G405" s="184">
        <f t="shared" ca="1" si="43"/>
        <v>4444.3882430394515</v>
      </c>
      <c r="H405" s="184">
        <f t="shared" ca="1" si="44"/>
        <v>5416.7683046334569</v>
      </c>
      <c r="I405" s="192">
        <f t="shared" ca="1" si="45"/>
        <v>-972.38006159400538</v>
      </c>
    </row>
    <row r="406" spans="1:9" x14ac:dyDescent="0.25">
      <c r="A406" s="184">
        <v>391</v>
      </c>
      <c r="C406" s="63">
        <f t="shared" ca="1" si="46"/>
        <v>93.641730015325393</v>
      </c>
      <c r="D406" s="63">
        <f t="shared" ca="1" si="47"/>
        <v>41.911164322733129</v>
      </c>
      <c r="E406" s="184">
        <f t="shared" ca="1" si="48"/>
        <v>75</v>
      </c>
      <c r="F406" s="184">
        <f t="shared" si="42"/>
        <v>3000</v>
      </c>
      <c r="G406" s="184">
        <f t="shared" ca="1" si="43"/>
        <v>7023.1297511494049</v>
      </c>
      <c r="H406" s="184">
        <f t="shared" ca="1" si="44"/>
        <v>6143.3373242049847</v>
      </c>
      <c r="I406" s="192">
        <f t="shared" ca="1" si="45"/>
        <v>879.79242694442019</v>
      </c>
    </row>
    <row r="407" spans="1:9" x14ac:dyDescent="0.25">
      <c r="A407" s="184">
        <v>392</v>
      </c>
      <c r="C407" s="63">
        <f t="shared" ca="1" si="46"/>
        <v>92.942410910763272</v>
      </c>
      <c r="D407" s="63">
        <f t="shared" ca="1" si="47"/>
        <v>44.194233823577505</v>
      </c>
      <c r="E407" s="184">
        <f t="shared" ca="1" si="48"/>
        <v>75</v>
      </c>
      <c r="F407" s="184">
        <f t="shared" si="42"/>
        <v>3000</v>
      </c>
      <c r="G407" s="184">
        <f t="shared" ca="1" si="43"/>
        <v>6970.6808183072453</v>
      </c>
      <c r="H407" s="184">
        <f t="shared" ca="1" si="44"/>
        <v>6314.5675367683125</v>
      </c>
      <c r="I407" s="192">
        <f t="shared" ca="1" si="45"/>
        <v>656.11328153893282</v>
      </c>
    </row>
    <row r="408" spans="1:9" x14ac:dyDescent="0.25">
      <c r="A408" s="184">
        <v>393</v>
      </c>
      <c r="C408" s="63">
        <f t="shared" ca="1" si="46"/>
        <v>89.693296157136871</v>
      </c>
      <c r="D408" s="63">
        <f t="shared" ca="1" si="47"/>
        <v>45.92734169136137</v>
      </c>
      <c r="E408" s="184">
        <f t="shared" ca="1" si="48"/>
        <v>75</v>
      </c>
      <c r="F408" s="184">
        <f t="shared" si="42"/>
        <v>3000</v>
      </c>
      <c r="G408" s="184">
        <f t="shared" ca="1" si="43"/>
        <v>6726.9972117852649</v>
      </c>
      <c r="H408" s="184">
        <f t="shared" ca="1" si="44"/>
        <v>6444.5506268521021</v>
      </c>
      <c r="I408" s="192">
        <f t="shared" ca="1" si="45"/>
        <v>282.44658493316274</v>
      </c>
    </row>
    <row r="409" spans="1:9" x14ac:dyDescent="0.25">
      <c r="A409" s="184">
        <v>394</v>
      </c>
      <c r="C409" s="63">
        <f t="shared" ca="1" si="46"/>
        <v>89.143999998082791</v>
      </c>
      <c r="D409" s="63">
        <f t="shared" ca="1" si="47"/>
        <v>46.996744799710967</v>
      </c>
      <c r="E409" s="184">
        <f t="shared" ca="1" si="48"/>
        <v>75</v>
      </c>
      <c r="F409" s="184">
        <f t="shared" si="42"/>
        <v>3000</v>
      </c>
      <c r="G409" s="184">
        <f t="shared" ca="1" si="43"/>
        <v>6685.7999998562091</v>
      </c>
      <c r="H409" s="184">
        <f t="shared" ca="1" si="44"/>
        <v>6524.7558599783224</v>
      </c>
      <c r="I409" s="192">
        <f t="shared" ca="1" si="45"/>
        <v>161.04413987788666</v>
      </c>
    </row>
    <row r="410" spans="1:9" x14ac:dyDescent="0.25">
      <c r="A410" s="184">
        <v>395</v>
      </c>
      <c r="C410" s="63">
        <f t="shared" ca="1" si="46"/>
        <v>92.355815047281624</v>
      </c>
      <c r="D410" s="63">
        <f t="shared" ca="1" si="47"/>
        <v>48.844106761026694</v>
      </c>
      <c r="E410" s="184">
        <f t="shared" ca="1" si="48"/>
        <v>75</v>
      </c>
      <c r="F410" s="184">
        <f t="shared" si="42"/>
        <v>3000</v>
      </c>
      <c r="G410" s="184">
        <f t="shared" ca="1" si="43"/>
        <v>6926.6861285461218</v>
      </c>
      <c r="H410" s="184">
        <f t="shared" ca="1" si="44"/>
        <v>6663.308007077002</v>
      </c>
      <c r="I410" s="192">
        <f t="shared" ca="1" si="45"/>
        <v>263.37812146911983</v>
      </c>
    </row>
    <row r="411" spans="1:9" x14ac:dyDescent="0.25">
      <c r="A411" s="184">
        <v>396</v>
      </c>
      <c r="C411" s="63">
        <f t="shared" ca="1" si="46"/>
        <v>87.295002623803867</v>
      </c>
      <c r="D411" s="63">
        <f t="shared" ca="1" si="47"/>
        <v>49.224260417520242</v>
      </c>
      <c r="E411" s="184">
        <f t="shared" ca="1" si="48"/>
        <v>75</v>
      </c>
      <c r="F411" s="184">
        <f t="shared" si="42"/>
        <v>3000</v>
      </c>
      <c r="G411" s="184">
        <f t="shared" ca="1" si="43"/>
        <v>6547.1251967852904</v>
      </c>
      <c r="H411" s="184">
        <f t="shared" ca="1" si="44"/>
        <v>6691.8195313140186</v>
      </c>
      <c r="I411" s="192">
        <f t="shared" ca="1" si="45"/>
        <v>-144.69433452872818</v>
      </c>
    </row>
    <row r="412" spans="1:9" x14ac:dyDescent="0.25">
      <c r="A412" s="184">
        <v>397</v>
      </c>
      <c r="C412" s="63">
        <f t="shared" ca="1" si="46"/>
        <v>82.43922194340557</v>
      </c>
      <c r="D412" s="63">
        <f t="shared" ca="1" si="47"/>
        <v>45.70286965620393</v>
      </c>
      <c r="E412" s="184">
        <f t="shared" ca="1" si="48"/>
        <v>75</v>
      </c>
      <c r="F412" s="184">
        <f t="shared" si="42"/>
        <v>3000</v>
      </c>
      <c r="G412" s="184">
        <f t="shared" ca="1" si="43"/>
        <v>6182.941645755418</v>
      </c>
      <c r="H412" s="184">
        <f t="shared" ca="1" si="44"/>
        <v>6427.7152242152952</v>
      </c>
      <c r="I412" s="192">
        <f t="shared" ca="1" si="45"/>
        <v>-244.77357845987717</v>
      </c>
    </row>
    <row r="413" spans="1:9" x14ac:dyDescent="0.25">
      <c r="A413" s="184">
        <v>398</v>
      </c>
      <c r="C413" s="63">
        <f t="shared" ca="1" si="46"/>
        <v>87.475868287390298</v>
      </c>
      <c r="D413" s="63">
        <f t="shared" ca="1" si="47"/>
        <v>44.612270677770013</v>
      </c>
      <c r="E413" s="184">
        <f t="shared" ca="1" si="48"/>
        <v>100</v>
      </c>
      <c r="F413" s="184">
        <f t="shared" si="42"/>
        <v>3000</v>
      </c>
      <c r="G413" s="184">
        <f t="shared" ca="1" si="43"/>
        <v>8747.5868287390294</v>
      </c>
      <c r="H413" s="184">
        <f t="shared" ca="1" si="44"/>
        <v>7461.2270677770011</v>
      </c>
      <c r="I413" s="192">
        <f t="shared" ca="1" si="45"/>
        <v>1286.3597609620283</v>
      </c>
    </row>
    <row r="414" spans="1:9" x14ac:dyDescent="0.25">
      <c r="A414" s="184">
        <v>399</v>
      </c>
      <c r="C414" s="63">
        <f t="shared" ca="1" si="46"/>
        <v>98.684574977784052</v>
      </c>
      <c r="D414" s="63">
        <f t="shared" ca="1" si="47"/>
        <v>41.216864522249622</v>
      </c>
      <c r="E414" s="184">
        <f t="shared" ca="1" si="48"/>
        <v>100</v>
      </c>
      <c r="F414" s="184">
        <f t="shared" si="42"/>
        <v>3000</v>
      </c>
      <c r="G414" s="184">
        <f t="shared" ca="1" si="43"/>
        <v>9868.457497778405</v>
      </c>
      <c r="H414" s="184">
        <f t="shared" ca="1" si="44"/>
        <v>7121.6864522249625</v>
      </c>
      <c r="I414" s="192">
        <f t="shared" ca="1" si="45"/>
        <v>2746.7710455534425</v>
      </c>
    </row>
    <row r="415" spans="1:9" x14ac:dyDescent="0.25">
      <c r="A415" s="184">
        <v>400</v>
      </c>
      <c r="C415" s="63">
        <f t="shared" ca="1" si="46"/>
        <v>99.672208743058945</v>
      </c>
      <c r="D415" s="63">
        <f t="shared" ca="1" si="47"/>
        <v>40.009012678443206</v>
      </c>
      <c r="E415" s="184">
        <f t="shared" ca="1" si="48"/>
        <v>75</v>
      </c>
      <c r="F415" s="184">
        <f t="shared" si="42"/>
        <v>3000</v>
      </c>
      <c r="G415" s="184">
        <f t="shared" ca="1" si="43"/>
        <v>7475.4156557294209</v>
      </c>
      <c r="H415" s="184">
        <f t="shared" ca="1" si="44"/>
        <v>6000.6759508832401</v>
      </c>
      <c r="I415" s="192">
        <f t="shared" ca="1" si="45"/>
        <v>1474.7397048461808</v>
      </c>
    </row>
    <row r="416" spans="1:9" x14ac:dyDescent="0.25">
      <c r="A416" s="184">
        <v>401</v>
      </c>
      <c r="C416" s="63">
        <f t="shared" ca="1" si="46"/>
        <v>88.890497496808408</v>
      </c>
      <c r="D416" s="63">
        <f t="shared" ca="1" si="47"/>
        <v>45.554355911365356</v>
      </c>
      <c r="E416" s="184">
        <f t="shared" ca="1" si="48"/>
        <v>50</v>
      </c>
      <c r="F416" s="184">
        <f t="shared" si="42"/>
        <v>3000</v>
      </c>
      <c r="G416" s="184">
        <f t="shared" ca="1" si="43"/>
        <v>4444.5248748404201</v>
      </c>
      <c r="H416" s="184">
        <f t="shared" ca="1" si="44"/>
        <v>5277.7177955682673</v>
      </c>
      <c r="I416" s="192">
        <f t="shared" ca="1" si="45"/>
        <v>-833.19292072784719</v>
      </c>
    </row>
    <row r="417" spans="1:9" x14ac:dyDescent="0.25">
      <c r="A417" s="184">
        <v>402</v>
      </c>
      <c r="C417" s="63">
        <f t="shared" ca="1" si="46"/>
        <v>87.600489075243814</v>
      </c>
      <c r="D417" s="63">
        <f t="shared" ca="1" si="47"/>
        <v>44.001034968844095</v>
      </c>
      <c r="E417" s="184">
        <f t="shared" ca="1" si="48"/>
        <v>75</v>
      </c>
      <c r="F417" s="184">
        <f t="shared" si="42"/>
        <v>3000</v>
      </c>
      <c r="G417" s="184">
        <f t="shared" ca="1" si="43"/>
        <v>6570.0366806432858</v>
      </c>
      <c r="H417" s="184">
        <f t="shared" ca="1" si="44"/>
        <v>6300.077622663307</v>
      </c>
      <c r="I417" s="192">
        <f t="shared" ca="1" si="45"/>
        <v>269.95905797997875</v>
      </c>
    </row>
    <row r="418" spans="1:9" x14ac:dyDescent="0.25">
      <c r="A418" s="184">
        <v>403</v>
      </c>
      <c r="C418" s="63">
        <f t="shared" ca="1" si="46"/>
        <v>94.583992369269652</v>
      </c>
      <c r="D418" s="63">
        <f t="shared" ca="1" si="47"/>
        <v>42.270656165936416</v>
      </c>
      <c r="E418" s="184">
        <f t="shared" ca="1" si="48"/>
        <v>75</v>
      </c>
      <c r="F418" s="184">
        <f t="shared" si="42"/>
        <v>3000</v>
      </c>
      <c r="G418" s="184">
        <f t="shared" ca="1" si="43"/>
        <v>7093.799427695224</v>
      </c>
      <c r="H418" s="184">
        <f t="shared" ca="1" si="44"/>
        <v>6170.2992124452312</v>
      </c>
      <c r="I418" s="192">
        <f t="shared" ca="1" si="45"/>
        <v>923.50021524999283</v>
      </c>
    </row>
    <row r="419" spans="1:9" x14ac:dyDescent="0.25">
      <c r="A419" s="184">
        <v>404</v>
      </c>
      <c r="C419" s="63">
        <f t="shared" ca="1" si="46"/>
        <v>79.52048482570585</v>
      </c>
      <c r="D419" s="63">
        <f t="shared" ca="1" si="47"/>
        <v>42.539515735248749</v>
      </c>
      <c r="E419" s="184">
        <f t="shared" ca="1" si="48"/>
        <v>75</v>
      </c>
      <c r="F419" s="184">
        <f t="shared" si="42"/>
        <v>3000</v>
      </c>
      <c r="G419" s="184">
        <f t="shared" ca="1" si="43"/>
        <v>5964.0363619279387</v>
      </c>
      <c r="H419" s="184">
        <f t="shared" ca="1" si="44"/>
        <v>6190.4636801436563</v>
      </c>
      <c r="I419" s="192">
        <f t="shared" ca="1" si="45"/>
        <v>-226.42731821571761</v>
      </c>
    </row>
    <row r="420" spans="1:9" x14ac:dyDescent="0.25">
      <c r="A420" s="184">
        <v>405</v>
      </c>
      <c r="C420" s="63">
        <f t="shared" ca="1" si="46"/>
        <v>97.315881122647667</v>
      </c>
      <c r="D420" s="63">
        <f t="shared" ca="1" si="47"/>
        <v>46.791128288247108</v>
      </c>
      <c r="E420" s="184">
        <f t="shared" ca="1" si="48"/>
        <v>100</v>
      </c>
      <c r="F420" s="184">
        <f t="shared" si="42"/>
        <v>3000</v>
      </c>
      <c r="G420" s="184">
        <f t="shared" ca="1" si="43"/>
        <v>9731.5881122647661</v>
      </c>
      <c r="H420" s="184">
        <f t="shared" ca="1" si="44"/>
        <v>7679.112828824711</v>
      </c>
      <c r="I420" s="192">
        <f t="shared" ca="1" si="45"/>
        <v>2052.4752834400551</v>
      </c>
    </row>
    <row r="421" spans="1:9" x14ac:dyDescent="0.25">
      <c r="A421" s="184">
        <v>406</v>
      </c>
      <c r="C421" s="63">
        <f t="shared" ca="1" si="46"/>
        <v>79.198432171599677</v>
      </c>
      <c r="D421" s="63">
        <f t="shared" ca="1" si="47"/>
        <v>47.02909967298978</v>
      </c>
      <c r="E421" s="184">
        <f t="shared" ca="1" si="48"/>
        <v>75</v>
      </c>
      <c r="F421" s="184">
        <f t="shared" si="42"/>
        <v>3000</v>
      </c>
      <c r="G421" s="184">
        <f t="shared" ca="1" si="43"/>
        <v>5939.8824128699762</v>
      </c>
      <c r="H421" s="184">
        <f t="shared" ca="1" si="44"/>
        <v>6527.1824754742338</v>
      </c>
      <c r="I421" s="192">
        <f t="shared" ca="1" si="45"/>
        <v>-587.30006260425762</v>
      </c>
    </row>
    <row r="422" spans="1:9" x14ac:dyDescent="0.25">
      <c r="A422" s="184">
        <v>407</v>
      </c>
      <c r="C422" s="63">
        <f t="shared" ca="1" si="46"/>
        <v>82.677284967556986</v>
      </c>
      <c r="D422" s="63">
        <f t="shared" ca="1" si="47"/>
        <v>41.800949526853024</v>
      </c>
      <c r="E422" s="184">
        <f t="shared" ca="1" si="48"/>
        <v>50</v>
      </c>
      <c r="F422" s="184">
        <f t="shared" si="42"/>
        <v>3000</v>
      </c>
      <c r="G422" s="184">
        <f t="shared" ca="1" si="43"/>
        <v>4133.8642483778494</v>
      </c>
      <c r="H422" s="184">
        <f t="shared" ca="1" si="44"/>
        <v>5090.0474763426519</v>
      </c>
      <c r="I422" s="192">
        <f t="shared" ca="1" si="45"/>
        <v>-956.18322796480243</v>
      </c>
    </row>
    <row r="423" spans="1:9" x14ac:dyDescent="0.25">
      <c r="A423" s="184">
        <v>408</v>
      </c>
      <c r="C423" s="63">
        <f t="shared" ca="1" si="46"/>
        <v>92.179369673100908</v>
      </c>
      <c r="D423" s="63">
        <f t="shared" ca="1" si="47"/>
        <v>43.144116926119523</v>
      </c>
      <c r="E423" s="184">
        <f t="shared" ca="1" si="48"/>
        <v>75</v>
      </c>
      <c r="F423" s="184">
        <f t="shared" si="42"/>
        <v>3000</v>
      </c>
      <c r="G423" s="184">
        <f t="shared" ca="1" si="43"/>
        <v>6913.452725482568</v>
      </c>
      <c r="H423" s="184">
        <f t="shared" ca="1" si="44"/>
        <v>6235.808769458964</v>
      </c>
      <c r="I423" s="192">
        <f t="shared" ca="1" si="45"/>
        <v>677.64395602360401</v>
      </c>
    </row>
    <row r="424" spans="1:9" x14ac:dyDescent="0.25">
      <c r="A424" s="184">
        <v>409</v>
      </c>
      <c r="C424" s="63">
        <f t="shared" ca="1" si="46"/>
        <v>91.99459100286289</v>
      </c>
      <c r="D424" s="63">
        <f t="shared" ca="1" si="47"/>
        <v>49.831433660855538</v>
      </c>
      <c r="E424" s="184">
        <f t="shared" ca="1" si="48"/>
        <v>100</v>
      </c>
      <c r="F424" s="184">
        <f t="shared" si="42"/>
        <v>3000</v>
      </c>
      <c r="G424" s="184">
        <f t="shared" ca="1" si="43"/>
        <v>9199.459100286289</v>
      </c>
      <c r="H424" s="184">
        <f t="shared" ca="1" si="44"/>
        <v>7983.1433660855537</v>
      </c>
      <c r="I424" s="192">
        <f t="shared" ca="1" si="45"/>
        <v>1216.3157342007353</v>
      </c>
    </row>
    <row r="425" spans="1:9" x14ac:dyDescent="0.25">
      <c r="A425" s="184">
        <v>410</v>
      </c>
      <c r="C425" s="63">
        <f t="shared" ca="1" si="46"/>
        <v>79.327557120698089</v>
      </c>
      <c r="D425" s="63">
        <f t="shared" ca="1" si="47"/>
        <v>44.182860676931064</v>
      </c>
      <c r="E425" s="184">
        <f t="shared" ca="1" si="48"/>
        <v>75</v>
      </c>
      <c r="F425" s="184">
        <f t="shared" si="42"/>
        <v>3000</v>
      </c>
      <c r="G425" s="184">
        <f t="shared" ca="1" si="43"/>
        <v>5949.5667840523565</v>
      </c>
      <c r="H425" s="184">
        <f t="shared" ca="1" si="44"/>
        <v>6313.7145507698297</v>
      </c>
      <c r="I425" s="192">
        <f t="shared" ca="1" si="45"/>
        <v>-364.14776671747313</v>
      </c>
    </row>
    <row r="426" spans="1:9" x14ac:dyDescent="0.25">
      <c r="A426" s="184">
        <v>411</v>
      </c>
      <c r="C426" s="63">
        <f t="shared" ca="1" si="46"/>
        <v>88.919283808638156</v>
      </c>
      <c r="D426" s="63">
        <f t="shared" ca="1" si="47"/>
        <v>48.437456166188234</v>
      </c>
      <c r="E426" s="184">
        <f t="shared" ca="1" si="48"/>
        <v>100</v>
      </c>
      <c r="F426" s="184">
        <f t="shared" si="42"/>
        <v>3000</v>
      </c>
      <c r="G426" s="184">
        <f t="shared" ca="1" si="43"/>
        <v>8891.9283808638156</v>
      </c>
      <c r="H426" s="184">
        <f t="shared" ca="1" si="44"/>
        <v>7843.7456166188231</v>
      </c>
      <c r="I426" s="192">
        <f t="shared" ca="1" si="45"/>
        <v>1048.1827642449925</v>
      </c>
    </row>
    <row r="427" spans="1:9" x14ac:dyDescent="0.25">
      <c r="A427" s="184">
        <v>412</v>
      </c>
      <c r="C427" s="63">
        <f t="shared" ca="1" si="46"/>
        <v>87.028922463076469</v>
      </c>
      <c r="D427" s="63">
        <f t="shared" ca="1" si="47"/>
        <v>48.021175624425922</v>
      </c>
      <c r="E427" s="184">
        <f t="shared" ca="1" si="48"/>
        <v>100</v>
      </c>
      <c r="F427" s="184">
        <f t="shared" si="42"/>
        <v>3000</v>
      </c>
      <c r="G427" s="184">
        <f t="shared" ca="1" si="43"/>
        <v>8702.8922463076469</v>
      </c>
      <c r="H427" s="184">
        <f t="shared" ca="1" si="44"/>
        <v>7802.1175624425923</v>
      </c>
      <c r="I427" s="192">
        <f t="shared" ca="1" si="45"/>
        <v>900.77468386505461</v>
      </c>
    </row>
    <row r="428" spans="1:9" x14ac:dyDescent="0.25">
      <c r="A428" s="184">
        <v>413</v>
      </c>
      <c r="C428" s="63">
        <f t="shared" ca="1" si="46"/>
        <v>89.233912450877867</v>
      </c>
      <c r="D428" s="63">
        <f t="shared" ca="1" si="47"/>
        <v>46.34657275099628</v>
      </c>
      <c r="E428" s="184">
        <f t="shared" ca="1" si="48"/>
        <v>100</v>
      </c>
      <c r="F428" s="184">
        <f t="shared" si="42"/>
        <v>3000</v>
      </c>
      <c r="G428" s="184">
        <f t="shared" ca="1" si="43"/>
        <v>8923.391245087787</v>
      </c>
      <c r="H428" s="184">
        <f t="shared" ca="1" si="44"/>
        <v>7634.6572750996284</v>
      </c>
      <c r="I428" s="192">
        <f t="shared" ca="1" si="45"/>
        <v>1288.7339699881586</v>
      </c>
    </row>
    <row r="429" spans="1:9" x14ac:dyDescent="0.25">
      <c r="A429" s="184">
        <v>414</v>
      </c>
      <c r="C429" s="63">
        <f t="shared" ca="1" si="46"/>
        <v>86.050227361850304</v>
      </c>
      <c r="D429" s="63">
        <f t="shared" ca="1" si="47"/>
        <v>42.079159723844398</v>
      </c>
      <c r="E429" s="184">
        <f t="shared" ca="1" si="48"/>
        <v>75</v>
      </c>
      <c r="F429" s="184">
        <f t="shared" si="42"/>
        <v>3000</v>
      </c>
      <c r="G429" s="184">
        <f t="shared" ca="1" si="43"/>
        <v>6453.7670521387727</v>
      </c>
      <c r="H429" s="184">
        <f t="shared" ca="1" si="44"/>
        <v>6155.9369792883299</v>
      </c>
      <c r="I429" s="192">
        <f t="shared" ca="1" si="45"/>
        <v>297.83007285044278</v>
      </c>
    </row>
    <row r="430" spans="1:9" x14ac:dyDescent="0.25">
      <c r="A430" s="184">
        <v>415</v>
      </c>
      <c r="C430" s="63">
        <f t="shared" ca="1" si="46"/>
        <v>83.749562297527021</v>
      </c>
      <c r="D430" s="63">
        <f t="shared" ca="1" si="47"/>
        <v>49.182929701614725</v>
      </c>
      <c r="E430" s="184">
        <f t="shared" ca="1" si="48"/>
        <v>75</v>
      </c>
      <c r="F430" s="184">
        <f t="shared" si="42"/>
        <v>3000</v>
      </c>
      <c r="G430" s="184">
        <f t="shared" ca="1" si="43"/>
        <v>6281.2171723145266</v>
      </c>
      <c r="H430" s="184">
        <f t="shared" ca="1" si="44"/>
        <v>6688.7197276211045</v>
      </c>
      <c r="I430" s="192">
        <f t="shared" ca="1" si="45"/>
        <v>-407.50255530657796</v>
      </c>
    </row>
    <row r="431" spans="1:9" x14ac:dyDescent="0.25">
      <c r="A431" s="184">
        <v>416</v>
      </c>
      <c r="C431" s="63">
        <f t="shared" ca="1" si="46"/>
        <v>82.611687723653574</v>
      </c>
      <c r="D431" s="63">
        <f t="shared" ca="1" si="47"/>
        <v>47.683449610509854</v>
      </c>
      <c r="E431" s="184">
        <f t="shared" ca="1" si="48"/>
        <v>100</v>
      </c>
      <c r="F431" s="184">
        <f t="shared" si="42"/>
        <v>3000</v>
      </c>
      <c r="G431" s="184">
        <f t="shared" ca="1" si="43"/>
        <v>8261.1687723653577</v>
      </c>
      <c r="H431" s="184">
        <f t="shared" ca="1" si="44"/>
        <v>7768.3449610509851</v>
      </c>
      <c r="I431" s="192">
        <f t="shared" ca="1" si="45"/>
        <v>492.82381131437251</v>
      </c>
    </row>
    <row r="432" spans="1:9" x14ac:dyDescent="0.25">
      <c r="A432" s="184">
        <v>417</v>
      </c>
      <c r="C432" s="63">
        <f t="shared" ca="1" si="46"/>
        <v>87.609600810941814</v>
      </c>
      <c r="D432" s="63">
        <f t="shared" ca="1" si="47"/>
        <v>41.50956752234098</v>
      </c>
      <c r="E432" s="184">
        <f t="shared" ca="1" si="48"/>
        <v>100</v>
      </c>
      <c r="F432" s="184">
        <f t="shared" si="42"/>
        <v>3000</v>
      </c>
      <c r="G432" s="184">
        <f t="shared" ca="1" si="43"/>
        <v>8760.9600810941811</v>
      </c>
      <c r="H432" s="184">
        <f t="shared" ca="1" si="44"/>
        <v>7150.9567522340976</v>
      </c>
      <c r="I432" s="192">
        <f t="shared" ca="1" si="45"/>
        <v>1610.0033288600835</v>
      </c>
    </row>
    <row r="433" spans="1:9" x14ac:dyDescent="0.25">
      <c r="A433" s="184">
        <v>418</v>
      </c>
      <c r="C433" s="63">
        <f t="shared" ca="1" si="46"/>
        <v>83.542168858323308</v>
      </c>
      <c r="D433" s="63">
        <f t="shared" ca="1" si="47"/>
        <v>41.521277008499354</v>
      </c>
      <c r="E433" s="184">
        <f t="shared" ca="1" si="48"/>
        <v>75</v>
      </c>
      <c r="F433" s="184">
        <f t="shared" si="42"/>
        <v>3000</v>
      </c>
      <c r="G433" s="184">
        <f t="shared" ca="1" si="43"/>
        <v>6265.6626643742484</v>
      </c>
      <c r="H433" s="184">
        <f t="shared" ca="1" si="44"/>
        <v>6114.0957756374519</v>
      </c>
      <c r="I433" s="192">
        <f t="shared" ca="1" si="45"/>
        <v>151.5668887367965</v>
      </c>
    </row>
    <row r="434" spans="1:9" x14ac:dyDescent="0.25">
      <c r="A434" s="184">
        <v>419</v>
      </c>
      <c r="C434" s="63">
        <f t="shared" ca="1" si="46"/>
        <v>90.029987073136539</v>
      </c>
      <c r="D434" s="63">
        <f t="shared" ca="1" si="47"/>
        <v>47.26785679113096</v>
      </c>
      <c r="E434" s="184">
        <f t="shared" ca="1" si="48"/>
        <v>100</v>
      </c>
      <c r="F434" s="184">
        <f t="shared" si="42"/>
        <v>3000</v>
      </c>
      <c r="G434" s="184">
        <f t="shared" ca="1" si="43"/>
        <v>9002.9987073136544</v>
      </c>
      <c r="H434" s="184">
        <f t="shared" ca="1" si="44"/>
        <v>7726.7856791130962</v>
      </c>
      <c r="I434" s="192">
        <f t="shared" ca="1" si="45"/>
        <v>1276.2130282005583</v>
      </c>
    </row>
    <row r="435" spans="1:9" x14ac:dyDescent="0.25">
      <c r="A435" s="184">
        <v>420</v>
      </c>
      <c r="C435" s="63">
        <f t="shared" ca="1" si="46"/>
        <v>91.354566930027559</v>
      </c>
      <c r="D435" s="63">
        <f t="shared" ca="1" si="47"/>
        <v>43.962532597710606</v>
      </c>
      <c r="E435" s="184">
        <f t="shared" ca="1" si="48"/>
        <v>100</v>
      </c>
      <c r="F435" s="184">
        <f t="shared" si="42"/>
        <v>3000</v>
      </c>
      <c r="G435" s="184">
        <f t="shared" ca="1" si="43"/>
        <v>9135.4566930027559</v>
      </c>
      <c r="H435" s="184">
        <f t="shared" ca="1" si="44"/>
        <v>7396.2532597710606</v>
      </c>
      <c r="I435" s="192">
        <f t="shared" ca="1" si="45"/>
        <v>1739.2034332316953</v>
      </c>
    </row>
    <row r="436" spans="1:9" x14ac:dyDescent="0.25">
      <c r="A436" s="184">
        <v>421</v>
      </c>
      <c r="C436" s="63">
        <f t="shared" ca="1" si="46"/>
        <v>102.13978013368219</v>
      </c>
      <c r="D436" s="63">
        <f t="shared" ca="1" si="47"/>
        <v>48.343064847599351</v>
      </c>
      <c r="E436" s="184">
        <f t="shared" ca="1" si="48"/>
        <v>100</v>
      </c>
      <c r="F436" s="184">
        <f t="shared" si="42"/>
        <v>3000</v>
      </c>
      <c r="G436" s="184">
        <f t="shared" ca="1" si="43"/>
        <v>10213.97801336822</v>
      </c>
      <c r="H436" s="184">
        <f t="shared" ca="1" si="44"/>
        <v>7834.3064847599353</v>
      </c>
      <c r="I436" s="192">
        <f t="shared" ca="1" si="45"/>
        <v>2379.6715286082845</v>
      </c>
    </row>
    <row r="437" spans="1:9" x14ac:dyDescent="0.25">
      <c r="A437" s="184">
        <v>422</v>
      </c>
      <c r="C437" s="63">
        <f t="shared" ca="1" si="46"/>
        <v>85.087965220992203</v>
      </c>
      <c r="D437" s="63">
        <f t="shared" ca="1" si="47"/>
        <v>48.406433341757868</v>
      </c>
      <c r="E437" s="184">
        <f t="shared" ca="1" si="48"/>
        <v>50</v>
      </c>
      <c r="F437" s="184">
        <f t="shared" si="42"/>
        <v>3000</v>
      </c>
      <c r="G437" s="184">
        <f t="shared" ca="1" si="43"/>
        <v>4254.3982610496105</v>
      </c>
      <c r="H437" s="184">
        <f t="shared" ca="1" si="44"/>
        <v>5420.3216670878937</v>
      </c>
      <c r="I437" s="192">
        <f t="shared" ca="1" si="45"/>
        <v>-1165.9234060382832</v>
      </c>
    </row>
    <row r="438" spans="1:9" x14ac:dyDescent="0.25">
      <c r="A438" s="184">
        <v>423</v>
      </c>
      <c r="C438" s="63">
        <f t="shared" ca="1" si="46"/>
        <v>97.639638959410533</v>
      </c>
      <c r="D438" s="63">
        <f t="shared" ca="1" si="47"/>
        <v>48.737000165633191</v>
      </c>
      <c r="E438" s="184">
        <f t="shared" ca="1" si="48"/>
        <v>50</v>
      </c>
      <c r="F438" s="184">
        <f t="shared" si="42"/>
        <v>3000</v>
      </c>
      <c r="G438" s="184">
        <f t="shared" ca="1" si="43"/>
        <v>4881.9819479705266</v>
      </c>
      <c r="H438" s="184">
        <f t="shared" ca="1" si="44"/>
        <v>5436.850008281659</v>
      </c>
      <c r="I438" s="192">
        <f t="shared" ca="1" si="45"/>
        <v>-554.86806031113247</v>
      </c>
    </row>
    <row r="439" spans="1:9" x14ac:dyDescent="0.25">
      <c r="A439" s="184">
        <v>424</v>
      </c>
      <c r="C439" s="63">
        <f t="shared" ca="1" si="46"/>
        <v>83.584736559610192</v>
      </c>
      <c r="D439" s="63">
        <f t="shared" ca="1" si="47"/>
        <v>42.790263127300051</v>
      </c>
      <c r="E439" s="184">
        <f t="shared" ca="1" si="48"/>
        <v>50</v>
      </c>
      <c r="F439" s="184">
        <f t="shared" si="42"/>
        <v>3000</v>
      </c>
      <c r="G439" s="184">
        <f t="shared" ca="1" si="43"/>
        <v>4179.2368279805096</v>
      </c>
      <c r="H439" s="184">
        <f t="shared" ca="1" si="44"/>
        <v>5139.5131563650029</v>
      </c>
      <c r="I439" s="192">
        <f t="shared" ca="1" si="45"/>
        <v>-960.27632838449335</v>
      </c>
    </row>
    <row r="440" spans="1:9" x14ac:dyDescent="0.25">
      <c r="A440" s="184">
        <v>425</v>
      </c>
      <c r="C440" s="63">
        <f t="shared" ca="1" si="46"/>
        <v>90.895841021225223</v>
      </c>
      <c r="D440" s="63">
        <f t="shared" ca="1" si="47"/>
        <v>49.978158190367076</v>
      </c>
      <c r="E440" s="184">
        <f t="shared" ca="1" si="48"/>
        <v>75</v>
      </c>
      <c r="F440" s="184">
        <f t="shared" si="42"/>
        <v>3000</v>
      </c>
      <c r="G440" s="184">
        <f t="shared" ca="1" si="43"/>
        <v>6817.1880765918913</v>
      </c>
      <c r="H440" s="184">
        <f t="shared" ca="1" si="44"/>
        <v>6748.3618642775309</v>
      </c>
      <c r="I440" s="192">
        <f t="shared" ca="1" si="45"/>
        <v>68.826212314360419</v>
      </c>
    </row>
    <row r="441" spans="1:9" x14ac:dyDescent="0.25">
      <c r="A441" s="184">
        <v>426</v>
      </c>
      <c r="C441" s="63">
        <f t="shared" ca="1" si="46"/>
        <v>83.546046256715172</v>
      </c>
      <c r="D441" s="63">
        <f t="shared" ca="1" si="47"/>
        <v>48.171979961847015</v>
      </c>
      <c r="E441" s="184">
        <f t="shared" ca="1" si="48"/>
        <v>75</v>
      </c>
      <c r="F441" s="184">
        <f t="shared" si="42"/>
        <v>3000</v>
      </c>
      <c r="G441" s="184">
        <f t="shared" ca="1" si="43"/>
        <v>6265.9534692536381</v>
      </c>
      <c r="H441" s="184">
        <f t="shared" ca="1" si="44"/>
        <v>6612.8984971385262</v>
      </c>
      <c r="I441" s="192">
        <f t="shared" ca="1" si="45"/>
        <v>-346.94502788488808</v>
      </c>
    </row>
    <row r="442" spans="1:9" x14ac:dyDescent="0.25">
      <c r="A442" s="184">
        <v>427</v>
      </c>
      <c r="C442" s="63">
        <f t="shared" ca="1" si="46"/>
        <v>76.664858677768706</v>
      </c>
      <c r="D442" s="63">
        <f t="shared" ca="1" si="47"/>
        <v>45.569445704382098</v>
      </c>
      <c r="E442" s="184">
        <f t="shared" ca="1" si="48"/>
        <v>50</v>
      </c>
      <c r="F442" s="184">
        <f t="shared" si="42"/>
        <v>3000</v>
      </c>
      <c r="G442" s="184">
        <f t="shared" ca="1" si="43"/>
        <v>3833.2429338884353</v>
      </c>
      <c r="H442" s="184">
        <f t="shared" ca="1" si="44"/>
        <v>5278.4722852191044</v>
      </c>
      <c r="I442" s="192">
        <f t="shared" ca="1" si="45"/>
        <v>-1445.229351330669</v>
      </c>
    </row>
    <row r="443" spans="1:9" x14ac:dyDescent="0.25">
      <c r="A443" s="184">
        <v>428</v>
      </c>
      <c r="C443" s="63">
        <f t="shared" ca="1" si="46"/>
        <v>83.781238731790069</v>
      </c>
      <c r="D443" s="63">
        <f t="shared" ca="1" si="47"/>
        <v>48.463735883949639</v>
      </c>
      <c r="E443" s="184">
        <f t="shared" ca="1" si="48"/>
        <v>75</v>
      </c>
      <c r="F443" s="184">
        <f t="shared" si="42"/>
        <v>3000</v>
      </c>
      <c r="G443" s="184">
        <f t="shared" ca="1" si="43"/>
        <v>6283.5929048842554</v>
      </c>
      <c r="H443" s="184">
        <f t="shared" ca="1" si="44"/>
        <v>6634.7801912962223</v>
      </c>
      <c r="I443" s="192">
        <f t="shared" ca="1" si="45"/>
        <v>-351.18728641196685</v>
      </c>
    </row>
    <row r="444" spans="1:9" x14ac:dyDescent="0.25">
      <c r="A444" s="184">
        <v>429</v>
      </c>
      <c r="C444" s="63">
        <f t="shared" ca="1" si="46"/>
        <v>80.182596151245619</v>
      </c>
      <c r="D444" s="63">
        <f t="shared" ca="1" si="47"/>
        <v>49.092184855577422</v>
      </c>
      <c r="E444" s="184">
        <f t="shared" ca="1" si="48"/>
        <v>75</v>
      </c>
      <c r="F444" s="184">
        <f t="shared" si="42"/>
        <v>3000</v>
      </c>
      <c r="G444" s="184">
        <f t="shared" ca="1" si="43"/>
        <v>6013.6947113434217</v>
      </c>
      <c r="H444" s="184">
        <f t="shared" ca="1" si="44"/>
        <v>6681.9138641683066</v>
      </c>
      <c r="I444" s="192">
        <f t="shared" ca="1" si="45"/>
        <v>-668.21915282488499</v>
      </c>
    </row>
    <row r="445" spans="1:9" x14ac:dyDescent="0.25">
      <c r="A445" s="184">
        <v>430</v>
      </c>
      <c r="C445" s="63">
        <f t="shared" ca="1" si="46"/>
        <v>93.321671590893516</v>
      </c>
      <c r="D445" s="63">
        <f t="shared" ca="1" si="47"/>
        <v>49.759187911294951</v>
      </c>
      <c r="E445" s="184">
        <f t="shared" ca="1" si="48"/>
        <v>75</v>
      </c>
      <c r="F445" s="184">
        <f t="shared" si="42"/>
        <v>3000</v>
      </c>
      <c r="G445" s="184">
        <f t="shared" ca="1" si="43"/>
        <v>6999.1253693170138</v>
      </c>
      <c r="H445" s="184">
        <f t="shared" ca="1" si="44"/>
        <v>6731.9390933471213</v>
      </c>
      <c r="I445" s="192">
        <f t="shared" ca="1" si="45"/>
        <v>267.18627596989245</v>
      </c>
    </row>
    <row r="446" spans="1:9" x14ac:dyDescent="0.25">
      <c r="A446" s="184">
        <v>431</v>
      </c>
      <c r="C446" s="63">
        <f t="shared" ca="1" si="46"/>
        <v>89.755510970085083</v>
      </c>
      <c r="D446" s="63">
        <f t="shared" ca="1" si="47"/>
        <v>47.135627909299899</v>
      </c>
      <c r="E446" s="184">
        <f t="shared" ca="1" si="48"/>
        <v>100</v>
      </c>
      <c r="F446" s="184">
        <f t="shared" si="42"/>
        <v>3000</v>
      </c>
      <c r="G446" s="184">
        <f t="shared" ca="1" si="43"/>
        <v>8975.5510970085088</v>
      </c>
      <c r="H446" s="184">
        <f t="shared" ca="1" si="44"/>
        <v>7713.5627909299901</v>
      </c>
      <c r="I446" s="192">
        <f t="shared" ca="1" si="45"/>
        <v>1261.9883060785187</v>
      </c>
    </row>
    <row r="447" spans="1:9" x14ac:dyDescent="0.25">
      <c r="A447" s="184">
        <v>432</v>
      </c>
      <c r="C447" s="63">
        <f t="shared" ca="1" si="46"/>
        <v>82.149887324970791</v>
      </c>
      <c r="D447" s="63">
        <f t="shared" ca="1" si="47"/>
        <v>43.805595567234775</v>
      </c>
      <c r="E447" s="184">
        <f t="shared" ca="1" si="48"/>
        <v>50</v>
      </c>
      <c r="F447" s="184">
        <f t="shared" si="42"/>
        <v>3000</v>
      </c>
      <c r="G447" s="184">
        <f t="shared" ca="1" si="43"/>
        <v>4107.4943662485393</v>
      </c>
      <c r="H447" s="184">
        <f t="shared" ca="1" si="44"/>
        <v>5190.2797783617389</v>
      </c>
      <c r="I447" s="192">
        <f t="shared" ca="1" si="45"/>
        <v>-1082.7854121131995</v>
      </c>
    </row>
    <row r="448" spans="1:9" x14ac:dyDescent="0.25">
      <c r="A448" s="184">
        <v>433</v>
      </c>
      <c r="C448" s="63">
        <f t="shared" ca="1" si="46"/>
        <v>96.41017283105927</v>
      </c>
      <c r="D448" s="63">
        <f t="shared" ca="1" si="47"/>
        <v>43.978507135986334</v>
      </c>
      <c r="E448" s="184">
        <f t="shared" ca="1" si="48"/>
        <v>50</v>
      </c>
      <c r="F448" s="184">
        <f t="shared" si="42"/>
        <v>3000</v>
      </c>
      <c r="G448" s="184">
        <f t="shared" ca="1" si="43"/>
        <v>4820.5086415529631</v>
      </c>
      <c r="H448" s="184">
        <f t="shared" ca="1" si="44"/>
        <v>5198.9253567993164</v>
      </c>
      <c r="I448" s="192">
        <f t="shared" ca="1" si="45"/>
        <v>-378.41671524635331</v>
      </c>
    </row>
    <row r="449" spans="1:9" x14ac:dyDescent="0.25">
      <c r="A449" s="184">
        <v>434</v>
      </c>
      <c r="C449" s="63">
        <f t="shared" ca="1" si="46"/>
        <v>89.487836215286535</v>
      </c>
      <c r="D449" s="63">
        <f t="shared" ca="1" si="47"/>
        <v>48.883077140015345</v>
      </c>
      <c r="E449" s="184">
        <f t="shared" ca="1" si="48"/>
        <v>75</v>
      </c>
      <c r="F449" s="184">
        <f t="shared" si="42"/>
        <v>3000</v>
      </c>
      <c r="G449" s="184">
        <f t="shared" ca="1" si="43"/>
        <v>6711.5877161464905</v>
      </c>
      <c r="H449" s="184">
        <f t="shared" ca="1" si="44"/>
        <v>6666.2307855011513</v>
      </c>
      <c r="I449" s="192">
        <f t="shared" ca="1" si="45"/>
        <v>45.356930645339162</v>
      </c>
    </row>
    <row r="450" spans="1:9" x14ac:dyDescent="0.25">
      <c r="A450" s="184">
        <v>435</v>
      </c>
      <c r="C450" s="63">
        <f t="shared" ca="1" si="46"/>
        <v>89.077652619431191</v>
      </c>
      <c r="D450" s="63">
        <f t="shared" ca="1" si="47"/>
        <v>48.733309677525099</v>
      </c>
      <c r="E450" s="184">
        <f t="shared" ca="1" si="48"/>
        <v>75</v>
      </c>
      <c r="F450" s="184">
        <f t="shared" si="42"/>
        <v>3000</v>
      </c>
      <c r="G450" s="184">
        <f t="shared" ca="1" si="43"/>
        <v>6680.8239464573389</v>
      </c>
      <c r="H450" s="184">
        <f t="shared" ca="1" si="44"/>
        <v>6654.9982258143827</v>
      </c>
      <c r="I450" s="192">
        <f t="shared" ca="1" si="45"/>
        <v>25.825720642956185</v>
      </c>
    </row>
    <row r="451" spans="1:9" x14ac:dyDescent="0.25">
      <c r="A451" s="184">
        <v>436</v>
      </c>
      <c r="C451" s="63">
        <f t="shared" ca="1" si="46"/>
        <v>88.369504966846023</v>
      </c>
      <c r="D451" s="63">
        <f t="shared" ca="1" si="47"/>
        <v>41.460410246469323</v>
      </c>
      <c r="E451" s="184">
        <f t="shared" ca="1" si="48"/>
        <v>75</v>
      </c>
      <c r="F451" s="184">
        <f t="shared" si="42"/>
        <v>3000</v>
      </c>
      <c r="G451" s="184">
        <f t="shared" ca="1" si="43"/>
        <v>6627.7128725134517</v>
      </c>
      <c r="H451" s="184">
        <f t="shared" ca="1" si="44"/>
        <v>6109.5307684851996</v>
      </c>
      <c r="I451" s="192">
        <f t="shared" ca="1" si="45"/>
        <v>518.18210402825207</v>
      </c>
    </row>
    <row r="452" spans="1:9" x14ac:dyDescent="0.25">
      <c r="A452" s="184">
        <v>437</v>
      </c>
      <c r="C452" s="63">
        <f t="shared" ca="1" si="46"/>
        <v>88.351193501331778</v>
      </c>
      <c r="D452" s="63">
        <f t="shared" ca="1" si="47"/>
        <v>45.39291777221105</v>
      </c>
      <c r="E452" s="184">
        <f t="shared" ca="1" si="48"/>
        <v>75</v>
      </c>
      <c r="F452" s="184">
        <f t="shared" si="42"/>
        <v>3000</v>
      </c>
      <c r="G452" s="184">
        <f t="shared" ca="1" si="43"/>
        <v>6626.3395125998832</v>
      </c>
      <c r="H452" s="184">
        <f t="shared" ca="1" si="44"/>
        <v>6404.4688329158289</v>
      </c>
      <c r="I452" s="192">
        <f t="shared" ca="1" si="45"/>
        <v>221.87067968405427</v>
      </c>
    </row>
    <row r="453" spans="1:9" x14ac:dyDescent="0.25">
      <c r="A453" s="184">
        <v>438</v>
      </c>
      <c r="C453" s="63">
        <f t="shared" ca="1" si="46"/>
        <v>92.458852454088458</v>
      </c>
      <c r="D453" s="63">
        <f t="shared" ca="1" si="47"/>
        <v>43.411746989785321</v>
      </c>
      <c r="E453" s="184">
        <f t="shared" ca="1" si="48"/>
        <v>75</v>
      </c>
      <c r="F453" s="184">
        <f t="shared" si="42"/>
        <v>3000</v>
      </c>
      <c r="G453" s="184">
        <f t="shared" ca="1" si="43"/>
        <v>6934.4139340566344</v>
      </c>
      <c r="H453" s="184">
        <f t="shared" ca="1" si="44"/>
        <v>6255.8810242338986</v>
      </c>
      <c r="I453" s="192">
        <f t="shared" ca="1" si="45"/>
        <v>678.53290982273575</v>
      </c>
    </row>
    <row r="454" spans="1:9" x14ac:dyDescent="0.25">
      <c r="A454" s="184">
        <v>439</v>
      </c>
      <c r="C454" s="63">
        <f t="shared" ca="1" si="46"/>
        <v>86.876944852875823</v>
      </c>
      <c r="D454" s="63">
        <f t="shared" ca="1" si="47"/>
        <v>47.613720360862132</v>
      </c>
      <c r="E454" s="184">
        <f t="shared" ca="1" si="48"/>
        <v>50</v>
      </c>
      <c r="F454" s="184">
        <f t="shared" si="42"/>
        <v>3000</v>
      </c>
      <c r="G454" s="184">
        <f t="shared" ca="1" si="43"/>
        <v>4343.8472426437911</v>
      </c>
      <c r="H454" s="184">
        <f t="shared" ca="1" si="44"/>
        <v>5380.6860180431067</v>
      </c>
      <c r="I454" s="192">
        <f t="shared" ca="1" si="45"/>
        <v>-1036.8387753993156</v>
      </c>
    </row>
    <row r="455" spans="1:9" x14ac:dyDescent="0.25">
      <c r="A455" s="184">
        <v>440</v>
      </c>
      <c r="C455" s="63">
        <f t="shared" ca="1" si="46"/>
        <v>85.050342494066214</v>
      </c>
      <c r="D455" s="63">
        <f t="shared" ca="1" si="47"/>
        <v>48.317047620191005</v>
      </c>
      <c r="E455" s="184">
        <f t="shared" ca="1" si="48"/>
        <v>50</v>
      </c>
      <c r="F455" s="184">
        <f t="shared" si="42"/>
        <v>3000</v>
      </c>
      <c r="G455" s="184">
        <f t="shared" ca="1" si="43"/>
        <v>4252.5171247033104</v>
      </c>
      <c r="H455" s="184">
        <f t="shared" ca="1" si="44"/>
        <v>5415.8523810095503</v>
      </c>
      <c r="I455" s="192">
        <f t="shared" ca="1" si="45"/>
        <v>-1163.3352563062399</v>
      </c>
    </row>
    <row r="456" spans="1:9" x14ac:dyDescent="0.25">
      <c r="A456" s="184">
        <v>441</v>
      </c>
      <c r="C456" s="63">
        <f t="shared" ca="1" si="46"/>
        <v>92.234515293159788</v>
      </c>
      <c r="D456" s="63">
        <f t="shared" ca="1" si="47"/>
        <v>47.276198149844163</v>
      </c>
      <c r="E456" s="184">
        <f t="shared" ca="1" si="48"/>
        <v>75</v>
      </c>
      <c r="F456" s="184">
        <f t="shared" si="42"/>
        <v>3000</v>
      </c>
      <c r="G456" s="184">
        <f t="shared" ca="1" si="43"/>
        <v>6917.5886469869838</v>
      </c>
      <c r="H456" s="184">
        <f t="shared" ca="1" si="44"/>
        <v>6545.7148612383116</v>
      </c>
      <c r="I456" s="192">
        <f t="shared" ca="1" si="45"/>
        <v>371.87378574867216</v>
      </c>
    </row>
    <row r="457" spans="1:9" x14ac:dyDescent="0.25">
      <c r="A457" s="184">
        <v>442</v>
      </c>
      <c r="C457" s="63">
        <f t="shared" ca="1" si="46"/>
        <v>89.372473568115481</v>
      </c>
      <c r="D457" s="63">
        <f t="shared" ca="1" si="47"/>
        <v>48.181447548325366</v>
      </c>
      <c r="E457" s="184">
        <f t="shared" ca="1" si="48"/>
        <v>75</v>
      </c>
      <c r="F457" s="184">
        <f t="shared" si="42"/>
        <v>3000</v>
      </c>
      <c r="G457" s="184">
        <f t="shared" ca="1" si="43"/>
        <v>6702.935517608661</v>
      </c>
      <c r="H457" s="184">
        <f t="shared" ca="1" si="44"/>
        <v>6613.6085661244024</v>
      </c>
      <c r="I457" s="192">
        <f t="shared" ca="1" si="45"/>
        <v>89.326951484258643</v>
      </c>
    </row>
    <row r="458" spans="1:9" x14ac:dyDescent="0.25">
      <c r="A458" s="184">
        <v>443</v>
      </c>
      <c r="C458" s="63">
        <f t="shared" ca="1" si="46"/>
        <v>85.883889369667727</v>
      </c>
      <c r="D458" s="63">
        <f t="shared" ca="1" si="47"/>
        <v>43.740213794545916</v>
      </c>
      <c r="E458" s="184">
        <f t="shared" ca="1" si="48"/>
        <v>100</v>
      </c>
      <c r="F458" s="184">
        <f t="shared" si="42"/>
        <v>3000</v>
      </c>
      <c r="G458" s="184">
        <f t="shared" ca="1" si="43"/>
        <v>8588.3889369667722</v>
      </c>
      <c r="H458" s="184">
        <f t="shared" ca="1" si="44"/>
        <v>7374.0213794545916</v>
      </c>
      <c r="I458" s="192">
        <f t="shared" ca="1" si="45"/>
        <v>1214.3675575121806</v>
      </c>
    </row>
    <row r="459" spans="1:9" x14ac:dyDescent="0.25">
      <c r="A459" s="184">
        <v>444</v>
      </c>
      <c r="C459" s="63">
        <f t="shared" ca="1" si="46"/>
        <v>78.802088374410573</v>
      </c>
      <c r="D459" s="63">
        <f t="shared" ca="1" si="47"/>
        <v>43.692879250720814</v>
      </c>
      <c r="E459" s="184">
        <f t="shared" ca="1" si="48"/>
        <v>75</v>
      </c>
      <c r="F459" s="184">
        <f t="shared" si="42"/>
        <v>3000</v>
      </c>
      <c r="G459" s="184">
        <f t="shared" ca="1" si="43"/>
        <v>5910.1566280807929</v>
      </c>
      <c r="H459" s="184">
        <f t="shared" ca="1" si="44"/>
        <v>6276.9659438040617</v>
      </c>
      <c r="I459" s="192">
        <f t="shared" ca="1" si="45"/>
        <v>-366.80931572326881</v>
      </c>
    </row>
    <row r="460" spans="1:9" x14ac:dyDescent="0.25">
      <c r="A460" s="184">
        <v>445</v>
      </c>
      <c r="C460" s="63">
        <f t="shared" ca="1" si="46"/>
        <v>102.29387075587495</v>
      </c>
      <c r="D460" s="63">
        <f t="shared" ca="1" si="47"/>
        <v>46.963733713232152</v>
      </c>
      <c r="E460" s="184">
        <f t="shared" ca="1" si="48"/>
        <v>50</v>
      </c>
      <c r="F460" s="184">
        <f t="shared" si="42"/>
        <v>3000</v>
      </c>
      <c r="G460" s="184">
        <f t="shared" ca="1" si="43"/>
        <v>5114.6935377937471</v>
      </c>
      <c r="H460" s="184">
        <f t="shared" ca="1" si="44"/>
        <v>5348.186685661607</v>
      </c>
      <c r="I460" s="192">
        <f t="shared" ca="1" si="45"/>
        <v>-233.49314786785999</v>
      </c>
    </row>
    <row r="461" spans="1:9" x14ac:dyDescent="0.25">
      <c r="A461" s="184">
        <v>446</v>
      </c>
      <c r="C461" s="63">
        <f t="shared" ca="1" si="46"/>
        <v>91.605063497824403</v>
      </c>
      <c r="D461" s="63">
        <f t="shared" ca="1" si="47"/>
        <v>40.681233076201615</v>
      </c>
      <c r="E461" s="184">
        <f t="shared" ca="1" si="48"/>
        <v>50</v>
      </c>
      <c r="F461" s="184">
        <f t="shared" si="42"/>
        <v>3000</v>
      </c>
      <c r="G461" s="184">
        <f t="shared" ca="1" si="43"/>
        <v>4580.2531748912206</v>
      </c>
      <c r="H461" s="184">
        <f t="shared" ca="1" si="44"/>
        <v>5034.0616538100803</v>
      </c>
      <c r="I461" s="192">
        <f t="shared" ca="1" si="45"/>
        <v>-453.80847891885969</v>
      </c>
    </row>
    <row r="462" spans="1:9" x14ac:dyDescent="0.25">
      <c r="A462" s="184">
        <v>447</v>
      </c>
      <c r="C462" s="63">
        <f t="shared" ca="1" si="46"/>
        <v>90.263010884479556</v>
      </c>
      <c r="D462" s="63">
        <f t="shared" ca="1" si="47"/>
        <v>48.017552637650184</v>
      </c>
      <c r="E462" s="184">
        <f t="shared" ca="1" si="48"/>
        <v>50</v>
      </c>
      <c r="F462" s="184">
        <f t="shared" si="42"/>
        <v>3000</v>
      </c>
      <c r="G462" s="184">
        <f t="shared" ca="1" si="43"/>
        <v>4513.1505442239777</v>
      </c>
      <c r="H462" s="184">
        <f t="shared" ca="1" si="44"/>
        <v>5400.8776318825094</v>
      </c>
      <c r="I462" s="192">
        <f t="shared" ca="1" si="45"/>
        <v>-887.72708765853167</v>
      </c>
    </row>
    <row r="463" spans="1:9" x14ac:dyDescent="0.25">
      <c r="A463" s="184">
        <v>448</v>
      </c>
      <c r="C463" s="63">
        <f t="shared" ca="1" si="46"/>
        <v>98.920089202766448</v>
      </c>
      <c r="D463" s="63">
        <f t="shared" ca="1" si="47"/>
        <v>44.205534367316112</v>
      </c>
      <c r="E463" s="184">
        <f t="shared" ca="1" si="48"/>
        <v>75</v>
      </c>
      <c r="F463" s="184">
        <f t="shared" si="42"/>
        <v>3000</v>
      </c>
      <c r="G463" s="184">
        <f t="shared" ca="1" si="43"/>
        <v>7419.0066902074832</v>
      </c>
      <c r="H463" s="184">
        <f t="shared" ca="1" si="44"/>
        <v>6315.4150775487087</v>
      </c>
      <c r="I463" s="192">
        <f t="shared" ca="1" si="45"/>
        <v>1103.5916126587745</v>
      </c>
    </row>
    <row r="464" spans="1:9" x14ac:dyDescent="0.25">
      <c r="A464" s="184">
        <v>449</v>
      </c>
      <c r="C464" s="63">
        <f t="shared" ca="1" si="46"/>
        <v>97.099184483371673</v>
      </c>
      <c r="D464" s="63">
        <f t="shared" ca="1" si="47"/>
        <v>41.646204099905731</v>
      </c>
      <c r="E464" s="184">
        <f t="shared" ca="1" si="48"/>
        <v>50</v>
      </c>
      <c r="F464" s="184">
        <f t="shared" ref="F464:F515" si="49">$B$6</f>
        <v>3000</v>
      </c>
      <c r="G464" s="184">
        <f t="shared" ref="G464:G515" ca="1" si="50">C464*E464</f>
        <v>4854.9592241685832</v>
      </c>
      <c r="H464" s="184">
        <f t="shared" ref="H464:H515" ca="1" si="51">F464+D464*E464</f>
        <v>5082.3102049952868</v>
      </c>
      <c r="I464" s="192">
        <f t="shared" ref="I464:I515" ca="1" si="52">G464-H464</f>
        <v>-227.35098082670356</v>
      </c>
    </row>
    <row r="465" spans="1:9" x14ac:dyDescent="0.25">
      <c r="A465" s="184">
        <v>450</v>
      </c>
      <c r="C465" s="63">
        <f t="shared" ref="C465:C515" ca="1" si="53">NORMINV(RAND(),$G$7,$H$7)</f>
        <v>89.038794521893536</v>
      </c>
      <c r="D465" s="63">
        <f t="shared" ref="D465:D515" ca="1" si="54">$G$8+RAND()*($H$8-$G$8)</f>
        <v>43.187015378453573</v>
      </c>
      <c r="E465" s="184">
        <f t="shared" ref="E465:E515" ca="1" si="55">VLOOKUP(RAND(),$E$3:$G$5,3)</f>
        <v>50</v>
      </c>
      <c r="F465" s="184">
        <f t="shared" si="49"/>
        <v>3000</v>
      </c>
      <c r="G465" s="184">
        <f t="shared" ca="1" si="50"/>
        <v>4451.9397260946771</v>
      </c>
      <c r="H465" s="184">
        <f t="shared" ca="1" si="51"/>
        <v>5159.350768922679</v>
      </c>
      <c r="I465" s="192">
        <f t="shared" ca="1" si="52"/>
        <v>-707.41104282800188</v>
      </c>
    </row>
    <row r="466" spans="1:9" x14ac:dyDescent="0.25">
      <c r="A466" s="184">
        <v>451</v>
      </c>
      <c r="C466" s="63">
        <f t="shared" ca="1" si="53"/>
        <v>93.687907384272293</v>
      </c>
      <c r="D466" s="63">
        <f t="shared" ca="1" si="54"/>
        <v>46.292370466130563</v>
      </c>
      <c r="E466" s="184">
        <f t="shared" ca="1" si="55"/>
        <v>100</v>
      </c>
      <c r="F466" s="184">
        <f t="shared" si="49"/>
        <v>3000</v>
      </c>
      <c r="G466" s="184">
        <f t="shared" ca="1" si="50"/>
        <v>9368.7907384272294</v>
      </c>
      <c r="H466" s="184">
        <f t="shared" ca="1" si="51"/>
        <v>7629.237046613056</v>
      </c>
      <c r="I466" s="192">
        <f t="shared" ca="1" si="52"/>
        <v>1739.5536918141734</v>
      </c>
    </row>
    <row r="467" spans="1:9" x14ac:dyDescent="0.25">
      <c r="A467" s="184">
        <v>452</v>
      </c>
      <c r="C467" s="63">
        <f t="shared" ca="1" si="53"/>
        <v>96.190504221135413</v>
      </c>
      <c r="D467" s="63">
        <f t="shared" ca="1" si="54"/>
        <v>44.935629170334053</v>
      </c>
      <c r="E467" s="184">
        <f t="shared" ca="1" si="55"/>
        <v>75</v>
      </c>
      <c r="F467" s="184">
        <f t="shared" si="49"/>
        <v>3000</v>
      </c>
      <c r="G467" s="184">
        <f t="shared" ca="1" si="50"/>
        <v>7214.2878165851562</v>
      </c>
      <c r="H467" s="184">
        <f t="shared" ca="1" si="51"/>
        <v>6370.1721877750533</v>
      </c>
      <c r="I467" s="192">
        <f t="shared" ca="1" si="52"/>
        <v>844.11562881010286</v>
      </c>
    </row>
    <row r="468" spans="1:9" x14ac:dyDescent="0.25">
      <c r="A468" s="184">
        <v>453</v>
      </c>
      <c r="C468" s="63">
        <f t="shared" ca="1" si="53"/>
        <v>90.005062700270315</v>
      </c>
      <c r="D468" s="63">
        <f t="shared" ca="1" si="54"/>
        <v>49.995029870141146</v>
      </c>
      <c r="E468" s="184">
        <f t="shared" ca="1" si="55"/>
        <v>50</v>
      </c>
      <c r="F468" s="184">
        <f t="shared" si="49"/>
        <v>3000</v>
      </c>
      <c r="G468" s="184">
        <f t="shared" ca="1" si="50"/>
        <v>4500.2531350135159</v>
      </c>
      <c r="H468" s="184">
        <f t="shared" ca="1" si="51"/>
        <v>5499.7514935070576</v>
      </c>
      <c r="I468" s="192">
        <f t="shared" ca="1" si="52"/>
        <v>-999.49835849354167</v>
      </c>
    </row>
    <row r="469" spans="1:9" x14ac:dyDescent="0.25">
      <c r="A469" s="184">
        <v>454</v>
      </c>
      <c r="C469" s="63">
        <f t="shared" ca="1" si="53"/>
        <v>95.869382457665466</v>
      </c>
      <c r="D469" s="63">
        <f t="shared" ca="1" si="54"/>
        <v>49.755723450879316</v>
      </c>
      <c r="E469" s="184">
        <f t="shared" ca="1" si="55"/>
        <v>100</v>
      </c>
      <c r="F469" s="184">
        <f t="shared" si="49"/>
        <v>3000</v>
      </c>
      <c r="G469" s="184">
        <f t="shared" ca="1" si="50"/>
        <v>9586.938245766547</v>
      </c>
      <c r="H469" s="184">
        <f t="shared" ca="1" si="51"/>
        <v>7975.5723450879314</v>
      </c>
      <c r="I469" s="192">
        <f t="shared" ca="1" si="52"/>
        <v>1611.3659006786156</v>
      </c>
    </row>
    <row r="470" spans="1:9" x14ac:dyDescent="0.25">
      <c r="A470" s="184">
        <v>455</v>
      </c>
      <c r="C470" s="63">
        <f t="shared" ca="1" si="53"/>
        <v>84.347993568777511</v>
      </c>
      <c r="D470" s="63">
        <f t="shared" ca="1" si="54"/>
        <v>45.46441467166305</v>
      </c>
      <c r="E470" s="184">
        <f t="shared" ca="1" si="55"/>
        <v>50</v>
      </c>
      <c r="F470" s="184">
        <f t="shared" si="49"/>
        <v>3000</v>
      </c>
      <c r="G470" s="184">
        <f t="shared" ca="1" si="50"/>
        <v>4217.3996784388755</v>
      </c>
      <c r="H470" s="184">
        <f t="shared" ca="1" si="51"/>
        <v>5273.2207335831527</v>
      </c>
      <c r="I470" s="192">
        <f t="shared" ca="1" si="52"/>
        <v>-1055.8210551442771</v>
      </c>
    </row>
    <row r="471" spans="1:9" x14ac:dyDescent="0.25">
      <c r="A471" s="184">
        <v>456</v>
      </c>
      <c r="C471" s="63">
        <f t="shared" ca="1" si="53"/>
        <v>85.178012416920595</v>
      </c>
      <c r="D471" s="63">
        <f t="shared" ca="1" si="54"/>
        <v>47.755577744751072</v>
      </c>
      <c r="E471" s="184">
        <f t="shared" ca="1" si="55"/>
        <v>75</v>
      </c>
      <c r="F471" s="184">
        <f t="shared" si="49"/>
        <v>3000</v>
      </c>
      <c r="G471" s="184">
        <f t="shared" ca="1" si="50"/>
        <v>6388.3509312690448</v>
      </c>
      <c r="H471" s="184">
        <f t="shared" ca="1" si="51"/>
        <v>6581.6683308563306</v>
      </c>
      <c r="I471" s="192">
        <f t="shared" ca="1" si="52"/>
        <v>-193.31739958728576</v>
      </c>
    </row>
    <row r="472" spans="1:9" x14ac:dyDescent="0.25">
      <c r="A472" s="184">
        <v>457</v>
      </c>
      <c r="C472" s="63">
        <f t="shared" ca="1" si="53"/>
        <v>90.973161861502533</v>
      </c>
      <c r="D472" s="63">
        <f t="shared" ca="1" si="54"/>
        <v>40.514500308190513</v>
      </c>
      <c r="E472" s="184">
        <f t="shared" ca="1" si="55"/>
        <v>75</v>
      </c>
      <c r="F472" s="184">
        <f t="shared" si="49"/>
        <v>3000</v>
      </c>
      <c r="G472" s="184">
        <f t="shared" ca="1" si="50"/>
        <v>6822.98713961269</v>
      </c>
      <c r="H472" s="184">
        <f t="shared" ca="1" si="51"/>
        <v>6038.5875231142891</v>
      </c>
      <c r="I472" s="192">
        <f t="shared" ca="1" si="52"/>
        <v>784.39961649840097</v>
      </c>
    </row>
    <row r="473" spans="1:9" x14ac:dyDescent="0.25">
      <c r="A473" s="184">
        <v>458</v>
      </c>
      <c r="C473" s="63">
        <f t="shared" ca="1" si="53"/>
        <v>88.062611395558676</v>
      </c>
      <c r="D473" s="63">
        <f t="shared" ca="1" si="54"/>
        <v>45.360064812851988</v>
      </c>
      <c r="E473" s="184">
        <f t="shared" ca="1" si="55"/>
        <v>100</v>
      </c>
      <c r="F473" s="184">
        <f t="shared" si="49"/>
        <v>3000</v>
      </c>
      <c r="G473" s="184">
        <f t="shared" ca="1" si="50"/>
        <v>8806.261139555867</v>
      </c>
      <c r="H473" s="184">
        <f t="shared" ca="1" si="51"/>
        <v>7536.0064812851988</v>
      </c>
      <c r="I473" s="192">
        <f t="shared" ca="1" si="52"/>
        <v>1270.2546582706682</v>
      </c>
    </row>
    <row r="474" spans="1:9" x14ac:dyDescent="0.25">
      <c r="A474" s="184">
        <v>459</v>
      </c>
      <c r="C474" s="63">
        <f t="shared" ca="1" si="53"/>
        <v>93.123459685403205</v>
      </c>
      <c r="D474" s="63">
        <f t="shared" ca="1" si="54"/>
        <v>46.694615105358949</v>
      </c>
      <c r="E474" s="184">
        <f t="shared" ca="1" si="55"/>
        <v>100</v>
      </c>
      <c r="F474" s="184">
        <f t="shared" si="49"/>
        <v>3000</v>
      </c>
      <c r="G474" s="184">
        <f t="shared" ca="1" si="50"/>
        <v>9312.3459685403213</v>
      </c>
      <c r="H474" s="184">
        <f t="shared" ca="1" si="51"/>
        <v>7669.4615105358953</v>
      </c>
      <c r="I474" s="192">
        <f t="shared" ca="1" si="52"/>
        <v>1642.8844580044261</v>
      </c>
    </row>
    <row r="475" spans="1:9" x14ac:dyDescent="0.25">
      <c r="A475" s="184">
        <v>460</v>
      </c>
      <c r="C475" s="63">
        <f t="shared" ca="1" si="53"/>
        <v>86.185857728693449</v>
      </c>
      <c r="D475" s="63">
        <f t="shared" ca="1" si="54"/>
        <v>44.182724451453154</v>
      </c>
      <c r="E475" s="184">
        <f t="shared" ca="1" si="55"/>
        <v>75</v>
      </c>
      <c r="F475" s="184">
        <f t="shared" si="49"/>
        <v>3000</v>
      </c>
      <c r="G475" s="184">
        <f t="shared" ca="1" si="50"/>
        <v>6463.9393296520084</v>
      </c>
      <c r="H475" s="184">
        <f t="shared" ca="1" si="51"/>
        <v>6313.7043338589865</v>
      </c>
      <c r="I475" s="192">
        <f t="shared" ca="1" si="52"/>
        <v>150.23499579302188</v>
      </c>
    </row>
    <row r="476" spans="1:9" x14ac:dyDescent="0.25">
      <c r="A476" s="184">
        <v>461</v>
      </c>
      <c r="C476" s="63">
        <f t="shared" ca="1" si="53"/>
        <v>93.574443604136363</v>
      </c>
      <c r="D476" s="63">
        <f t="shared" ca="1" si="54"/>
        <v>40.108841823502985</v>
      </c>
      <c r="E476" s="184">
        <f t="shared" ca="1" si="55"/>
        <v>75</v>
      </c>
      <c r="F476" s="184">
        <f t="shared" si="49"/>
        <v>3000</v>
      </c>
      <c r="G476" s="184">
        <f t="shared" ca="1" si="50"/>
        <v>7018.0832703102269</v>
      </c>
      <c r="H476" s="184">
        <f t="shared" ca="1" si="51"/>
        <v>6008.1631367627233</v>
      </c>
      <c r="I476" s="192">
        <f t="shared" ca="1" si="52"/>
        <v>1009.9201335475036</v>
      </c>
    </row>
    <row r="477" spans="1:9" x14ac:dyDescent="0.25">
      <c r="A477" s="184">
        <v>462</v>
      </c>
      <c r="C477" s="63">
        <f t="shared" ca="1" si="53"/>
        <v>84.566612326195624</v>
      </c>
      <c r="D477" s="63">
        <f t="shared" ca="1" si="54"/>
        <v>41.193080874059405</v>
      </c>
      <c r="E477" s="184">
        <f t="shared" ca="1" si="55"/>
        <v>50</v>
      </c>
      <c r="F477" s="184">
        <f t="shared" si="49"/>
        <v>3000</v>
      </c>
      <c r="G477" s="184">
        <f t="shared" ca="1" si="50"/>
        <v>4228.3306163097814</v>
      </c>
      <c r="H477" s="184">
        <f t="shared" ca="1" si="51"/>
        <v>5059.6540437029707</v>
      </c>
      <c r="I477" s="192">
        <f t="shared" ca="1" si="52"/>
        <v>-831.32342739318938</v>
      </c>
    </row>
    <row r="478" spans="1:9" x14ac:dyDescent="0.25">
      <c r="A478" s="184">
        <v>463</v>
      </c>
      <c r="C478" s="63">
        <f t="shared" ca="1" si="53"/>
        <v>94.188969855838067</v>
      </c>
      <c r="D478" s="63">
        <f t="shared" ca="1" si="54"/>
        <v>48.45192065430377</v>
      </c>
      <c r="E478" s="184">
        <f t="shared" ca="1" si="55"/>
        <v>100</v>
      </c>
      <c r="F478" s="184">
        <f t="shared" si="49"/>
        <v>3000</v>
      </c>
      <c r="G478" s="184">
        <f t="shared" ca="1" si="50"/>
        <v>9418.8969855838059</v>
      </c>
      <c r="H478" s="184">
        <f t="shared" ca="1" si="51"/>
        <v>7845.1920654303767</v>
      </c>
      <c r="I478" s="192">
        <f t="shared" ca="1" si="52"/>
        <v>1573.7049201534292</v>
      </c>
    </row>
    <row r="479" spans="1:9" x14ac:dyDescent="0.25">
      <c r="A479" s="184">
        <v>464</v>
      </c>
      <c r="C479" s="63">
        <f t="shared" ca="1" si="53"/>
        <v>87.355994528801972</v>
      </c>
      <c r="D479" s="63">
        <f t="shared" ca="1" si="54"/>
        <v>42.560809541005781</v>
      </c>
      <c r="E479" s="184">
        <f t="shared" ca="1" si="55"/>
        <v>100</v>
      </c>
      <c r="F479" s="184">
        <f t="shared" si="49"/>
        <v>3000</v>
      </c>
      <c r="G479" s="184">
        <f t="shared" ca="1" si="50"/>
        <v>8735.5994528801966</v>
      </c>
      <c r="H479" s="184">
        <f t="shared" ca="1" si="51"/>
        <v>7256.0809541005783</v>
      </c>
      <c r="I479" s="192">
        <f t="shared" ca="1" si="52"/>
        <v>1479.5184987796183</v>
      </c>
    </row>
    <row r="480" spans="1:9" x14ac:dyDescent="0.25">
      <c r="A480" s="184">
        <v>465</v>
      </c>
      <c r="C480" s="63">
        <f t="shared" ca="1" si="53"/>
        <v>87.374843776204216</v>
      </c>
      <c r="D480" s="63">
        <f t="shared" ca="1" si="54"/>
        <v>43.265239787216323</v>
      </c>
      <c r="E480" s="184">
        <f t="shared" ca="1" si="55"/>
        <v>100</v>
      </c>
      <c r="F480" s="184">
        <f t="shared" si="49"/>
        <v>3000</v>
      </c>
      <c r="G480" s="184">
        <f t="shared" ca="1" si="50"/>
        <v>8737.4843776204216</v>
      </c>
      <c r="H480" s="184">
        <f t="shared" ca="1" si="51"/>
        <v>7326.5239787216324</v>
      </c>
      <c r="I480" s="192">
        <f t="shared" ca="1" si="52"/>
        <v>1410.9603988987892</v>
      </c>
    </row>
    <row r="481" spans="1:9" x14ac:dyDescent="0.25">
      <c r="A481" s="184">
        <v>466</v>
      </c>
      <c r="C481" s="63">
        <f t="shared" ca="1" si="53"/>
        <v>89.30484635343069</v>
      </c>
      <c r="D481" s="63">
        <f t="shared" ca="1" si="54"/>
        <v>45.766675593359913</v>
      </c>
      <c r="E481" s="184">
        <f t="shared" ca="1" si="55"/>
        <v>100</v>
      </c>
      <c r="F481" s="184">
        <f t="shared" si="49"/>
        <v>3000</v>
      </c>
      <c r="G481" s="184">
        <f t="shared" ca="1" si="50"/>
        <v>8930.4846353430694</v>
      </c>
      <c r="H481" s="184">
        <f t="shared" ca="1" si="51"/>
        <v>7576.6675593359914</v>
      </c>
      <c r="I481" s="192">
        <f t="shared" ca="1" si="52"/>
        <v>1353.817076007078</v>
      </c>
    </row>
    <row r="482" spans="1:9" x14ac:dyDescent="0.25">
      <c r="A482" s="184">
        <v>467</v>
      </c>
      <c r="C482" s="63">
        <f t="shared" ca="1" si="53"/>
        <v>95.698498429362857</v>
      </c>
      <c r="D482" s="63">
        <f t="shared" ca="1" si="54"/>
        <v>40.794896915210522</v>
      </c>
      <c r="E482" s="184">
        <f t="shared" ca="1" si="55"/>
        <v>75</v>
      </c>
      <c r="F482" s="184">
        <f t="shared" si="49"/>
        <v>3000</v>
      </c>
      <c r="G482" s="184">
        <f t="shared" ca="1" si="50"/>
        <v>7177.3873822022142</v>
      </c>
      <c r="H482" s="184">
        <f t="shared" ca="1" si="51"/>
        <v>6059.617268640789</v>
      </c>
      <c r="I482" s="192">
        <f t="shared" ca="1" si="52"/>
        <v>1117.7701135614252</v>
      </c>
    </row>
    <row r="483" spans="1:9" x14ac:dyDescent="0.25">
      <c r="A483" s="184">
        <v>468</v>
      </c>
      <c r="C483" s="63">
        <f t="shared" ca="1" si="53"/>
        <v>93.847923791349686</v>
      </c>
      <c r="D483" s="63">
        <f t="shared" ca="1" si="54"/>
        <v>45.430830113771705</v>
      </c>
      <c r="E483" s="184">
        <f t="shared" ca="1" si="55"/>
        <v>50</v>
      </c>
      <c r="F483" s="184">
        <f t="shared" si="49"/>
        <v>3000</v>
      </c>
      <c r="G483" s="184">
        <f t="shared" ca="1" si="50"/>
        <v>4692.3961895674847</v>
      </c>
      <c r="H483" s="184">
        <f t="shared" ca="1" si="51"/>
        <v>5271.5415056885849</v>
      </c>
      <c r="I483" s="192">
        <f t="shared" ca="1" si="52"/>
        <v>-579.14531612110022</v>
      </c>
    </row>
    <row r="484" spans="1:9" x14ac:dyDescent="0.25">
      <c r="A484" s="184">
        <v>469</v>
      </c>
      <c r="C484" s="63">
        <f t="shared" ca="1" si="53"/>
        <v>88.603624538711202</v>
      </c>
      <c r="D484" s="63">
        <f t="shared" ca="1" si="54"/>
        <v>48.975551224633122</v>
      </c>
      <c r="E484" s="184">
        <f t="shared" ca="1" si="55"/>
        <v>75</v>
      </c>
      <c r="F484" s="184">
        <f t="shared" si="49"/>
        <v>3000</v>
      </c>
      <c r="G484" s="184">
        <f t="shared" ca="1" si="50"/>
        <v>6645.2718404033403</v>
      </c>
      <c r="H484" s="184">
        <f t="shared" ca="1" si="51"/>
        <v>6673.1663418474836</v>
      </c>
      <c r="I484" s="192">
        <f t="shared" ca="1" si="52"/>
        <v>-27.894501444143316</v>
      </c>
    </row>
    <row r="485" spans="1:9" x14ac:dyDescent="0.25">
      <c r="A485" s="184">
        <v>470</v>
      </c>
      <c r="C485" s="63">
        <f t="shared" ca="1" si="53"/>
        <v>94.652873720265731</v>
      </c>
      <c r="D485" s="63">
        <f t="shared" ca="1" si="54"/>
        <v>42.233024973680187</v>
      </c>
      <c r="E485" s="184">
        <f t="shared" ca="1" si="55"/>
        <v>75</v>
      </c>
      <c r="F485" s="184">
        <f t="shared" si="49"/>
        <v>3000</v>
      </c>
      <c r="G485" s="184">
        <f t="shared" ca="1" si="50"/>
        <v>7098.9655290199298</v>
      </c>
      <c r="H485" s="184">
        <f t="shared" ca="1" si="51"/>
        <v>6167.4768730260139</v>
      </c>
      <c r="I485" s="192">
        <f t="shared" ca="1" si="52"/>
        <v>931.48865599391593</v>
      </c>
    </row>
    <row r="486" spans="1:9" x14ac:dyDescent="0.25">
      <c r="A486" s="184">
        <v>471</v>
      </c>
      <c r="C486" s="63">
        <f t="shared" ca="1" si="53"/>
        <v>94.067988594132558</v>
      </c>
      <c r="D486" s="63">
        <f t="shared" ca="1" si="54"/>
        <v>49.05610457217648</v>
      </c>
      <c r="E486" s="184">
        <f t="shared" ca="1" si="55"/>
        <v>75</v>
      </c>
      <c r="F486" s="184">
        <f t="shared" si="49"/>
        <v>3000</v>
      </c>
      <c r="G486" s="184">
        <f t="shared" ca="1" si="50"/>
        <v>7055.099144559942</v>
      </c>
      <c r="H486" s="184">
        <f t="shared" ca="1" si="51"/>
        <v>6679.2078429132362</v>
      </c>
      <c r="I486" s="192">
        <f t="shared" ca="1" si="52"/>
        <v>375.89130164670587</v>
      </c>
    </row>
    <row r="487" spans="1:9" x14ac:dyDescent="0.25">
      <c r="A487" s="184">
        <v>472</v>
      </c>
      <c r="C487" s="63">
        <f t="shared" ca="1" si="53"/>
        <v>86.885709427636755</v>
      </c>
      <c r="D487" s="63">
        <f t="shared" ca="1" si="54"/>
        <v>44.950306298036431</v>
      </c>
      <c r="E487" s="184">
        <f t="shared" ca="1" si="55"/>
        <v>75</v>
      </c>
      <c r="F487" s="184">
        <f t="shared" si="49"/>
        <v>3000</v>
      </c>
      <c r="G487" s="184">
        <f t="shared" ca="1" si="50"/>
        <v>6516.4282070727568</v>
      </c>
      <c r="H487" s="184">
        <f t="shared" ca="1" si="51"/>
        <v>6371.2729723527318</v>
      </c>
      <c r="I487" s="192">
        <f t="shared" ca="1" si="52"/>
        <v>145.15523472002496</v>
      </c>
    </row>
    <row r="488" spans="1:9" x14ac:dyDescent="0.25">
      <c r="A488" s="184">
        <v>473</v>
      </c>
      <c r="C488" s="63">
        <f t="shared" ca="1" si="53"/>
        <v>91.700183728938853</v>
      </c>
      <c r="D488" s="63">
        <f t="shared" ca="1" si="54"/>
        <v>40.987606385180285</v>
      </c>
      <c r="E488" s="184">
        <f t="shared" ca="1" si="55"/>
        <v>100</v>
      </c>
      <c r="F488" s="184">
        <f t="shared" si="49"/>
        <v>3000</v>
      </c>
      <c r="G488" s="184">
        <f t="shared" ca="1" si="50"/>
        <v>9170.0183728938846</v>
      </c>
      <c r="H488" s="184">
        <f t="shared" ca="1" si="51"/>
        <v>7098.7606385180288</v>
      </c>
      <c r="I488" s="192">
        <f t="shared" ca="1" si="52"/>
        <v>2071.2577343758558</v>
      </c>
    </row>
    <row r="489" spans="1:9" x14ac:dyDescent="0.25">
      <c r="A489" s="184">
        <v>474</v>
      </c>
      <c r="C489" s="63">
        <f t="shared" ca="1" si="53"/>
        <v>90.43915022025989</v>
      </c>
      <c r="D489" s="63">
        <f t="shared" ca="1" si="54"/>
        <v>40.166889542804554</v>
      </c>
      <c r="E489" s="184">
        <f t="shared" ca="1" si="55"/>
        <v>50</v>
      </c>
      <c r="F489" s="184">
        <f t="shared" si="49"/>
        <v>3000</v>
      </c>
      <c r="G489" s="184">
        <f t="shared" ca="1" si="50"/>
        <v>4521.9575110129945</v>
      </c>
      <c r="H489" s="184">
        <f t="shared" ca="1" si="51"/>
        <v>5008.3444771402283</v>
      </c>
      <c r="I489" s="192">
        <f t="shared" ca="1" si="52"/>
        <v>-486.38696612723379</v>
      </c>
    </row>
    <row r="490" spans="1:9" x14ac:dyDescent="0.25">
      <c r="A490" s="184">
        <v>475</v>
      </c>
      <c r="C490" s="63">
        <f t="shared" ca="1" si="53"/>
        <v>98.767286557811133</v>
      </c>
      <c r="D490" s="63">
        <f t="shared" ca="1" si="54"/>
        <v>43.753574603795514</v>
      </c>
      <c r="E490" s="184">
        <f t="shared" ca="1" si="55"/>
        <v>75</v>
      </c>
      <c r="F490" s="184">
        <f t="shared" si="49"/>
        <v>3000</v>
      </c>
      <c r="G490" s="184">
        <f t="shared" ca="1" si="50"/>
        <v>7407.5464918358348</v>
      </c>
      <c r="H490" s="184">
        <f t="shared" ca="1" si="51"/>
        <v>6281.518095284664</v>
      </c>
      <c r="I490" s="192">
        <f t="shared" ca="1" si="52"/>
        <v>1126.0283965511708</v>
      </c>
    </row>
    <row r="491" spans="1:9" x14ac:dyDescent="0.25">
      <c r="A491" s="184">
        <v>476</v>
      </c>
      <c r="C491" s="63">
        <f t="shared" ca="1" si="53"/>
        <v>92.122349279513116</v>
      </c>
      <c r="D491" s="63">
        <f t="shared" ca="1" si="54"/>
        <v>45.283781919248064</v>
      </c>
      <c r="E491" s="184">
        <f t="shared" ca="1" si="55"/>
        <v>100</v>
      </c>
      <c r="F491" s="184">
        <f t="shared" si="49"/>
        <v>3000</v>
      </c>
      <c r="G491" s="184">
        <f t="shared" ca="1" si="50"/>
        <v>9212.234927951311</v>
      </c>
      <c r="H491" s="184">
        <f t="shared" ca="1" si="51"/>
        <v>7528.3781919248067</v>
      </c>
      <c r="I491" s="192">
        <f t="shared" ca="1" si="52"/>
        <v>1683.8567360265042</v>
      </c>
    </row>
    <row r="492" spans="1:9" x14ac:dyDescent="0.25">
      <c r="A492" s="184">
        <v>477</v>
      </c>
      <c r="C492" s="63">
        <f t="shared" ca="1" si="53"/>
        <v>89.668989269928119</v>
      </c>
      <c r="D492" s="63">
        <f t="shared" ca="1" si="54"/>
        <v>40.258617870896302</v>
      </c>
      <c r="E492" s="184">
        <f t="shared" ca="1" si="55"/>
        <v>75</v>
      </c>
      <c r="F492" s="184">
        <f t="shared" si="49"/>
        <v>3000</v>
      </c>
      <c r="G492" s="184">
        <f t="shared" ca="1" si="50"/>
        <v>6725.1741952446091</v>
      </c>
      <c r="H492" s="184">
        <f t="shared" ca="1" si="51"/>
        <v>6019.396340317222</v>
      </c>
      <c r="I492" s="192">
        <f t="shared" ca="1" si="52"/>
        <v>705.77785492738712</v>
      </c>
    </row>
    <row r="493" spans="1:9" x14ac:dyDescent="0.25">
      <c r="A493" s="184">
        <v>478</v>
      </c>
      <c r="C493" s="63">
        <f t="shared" ca="1" si="53"/>
        <v>89.198820696216245</v>
      </c>
      <c r="D493" s="63">
        <f t="shared" ca="1" si="54"/>
        <v>49.238602492891332</v>
      </c>
      <c r="E493" s="184">
        <f t="shared" ca="1" si="55"/>
        <v>75</v>
      </c>
      <c r="F493" s="184">
        <f t="shared" si="49"/>
        <v>3000</v>
      </c>
      <c r="G493" s="184">
        <f t="shared" ca="1" si="50"/>
        <v>6689.9115522162183</v>
      </c>
      <c r="H493" s="184">
        <f t="shared" ca="1" si="51"/>
        <v>6692.8951869668499</v>
      </c>
      <c r="I493" s="192">
        <f t="shared" ca="1" si="52"/>
        <v>-2.9836347506316088</v>
      </c>
    </row>
    <row r="494" spans="1:9" x14ac:dyDescent="0.25">
      <c r="A494" s="184">
        <v>479</v>
      </c>
      <c r="C494" s="63">
        <f t="shared" ca="1" si="53"/>
        <v>92.402398860409278</v>
      </c>
      <c r="D494" s="63">
        <f t="shared" ca="1" si="54"/>
        <v>47.006791410648937</v>
      </c>
      <c r="E494" s="184">
        <f t="shared" ca="1" si="55"/>
        <v>100</v>
      </c>
      <c r="F494" s="184">
        <f t="shared" si="49"/>
        <v>3000</v>
      </c>
      <c r="G494" s="184">
        <f t="shared" ca="1" si="50"/>
        <v>9240.2398860409285</v>
      </c>
      <c r="H494" s="184">
        <f t="shared" ca="1" si="51"/>
        <v>7700.6791410648939</v>
      </c>
      <c r="I494" s="192">
        <f t="shared" ca="1" si="52"/>
        <v>1539.5607449760346</v>
      </c>
    </row>
    <row r="495" spans="1:9" x14ac:dyDescent="0.25">
      <c r="A495" s="184">
        <v>480</v>
      </c>
      <c r="C495" s="63">
        <f t="shared" ca="1" si="53"/>
        <v>85.990648982120106</v>
      </c>
      <c r="D495" s="63">
        <f t="shared" ca="1" si="54"/>
        <v>46.694579367802319</v>
      </c>
      <c r="E495" s="184">
        <f t="shared" ca="1" si="55"/>
        <v>100</v>
      </c>
      <c r="F495" s="184">
        <f t="shared" si="49"/>
        <v>3000</v>
      </c>
      <c r="G495" s="184">
        <f t="shared" ca="1" si="50"/>
        <v>8599.064898212011</v>
      </c>
      <c r="H495" s="184">
        <f t="shared" ca="1" si="51"/>
        <v>7669.4579367802316</v>
      </c>
      <c r="I495" s="192">
        <f t="shared" ca="1" si="52"/>
        <v>929.60696143177938</v>
      </c>
    </row>
    <row r="496" spans="1:9" x14ac:dyDescent="0.25">
      <c r="A496" s="184">
        <v>481</v>
      </c>
      <c r="C496" s="63">
        <f t="shared" ca="1" si="53"/>
        <v>94.307782698154327</v>
      </c>
      <c r="D496" s="63">
        <f t="shared" ca="1" si="54"/>
        <v>47.350235575759513</v>
      </c>
      <c r="E496" s="184">
        <f t="shared" ca="1" si="55"/>
        <v>75</v>
      </c>
      <c r="F496" s="184">
        <f t="shared" si="49"/>
        <v>3000</v>
      </c>
      <c r="G496" s="184">
        <f t="shared" ca="1" si="50"/>
        <v>7073.0837023615741</v>
      </c>
      <c r="H496" s="184">
        <f t="shared" ca="1" si="51"/>
        <v>6551.267668181963</v>
      </c>
      <c r="I496" s="192">
        <f t="shared" ca="1" si="52"/>
        <v>521.81603417961105</v>
      </c>
    </row>
    <row r="497" spans="1:9" x14ac:dyDescent="0.25">
      <c r="A497" s="184">
        <v>482</v>
      </c>
      <c r="C497" s="63">
        <f t="shared" ca="1" si="53"/>
        <v>84.959444958469902</v>
      </c>
      <c r="D497" s="63">
        <f t="shared" ca="1" si="54"/>
        <v>48.455333626819929</v>
      </c>
      <c r="E497" s="184">
        <f t="shared" ca="1" si="55"/>
        <v>100</v>
      </c>
      <c r="F497" s="184">
        <f t="shared" si="49"/>
        <v>3000</v>
      </c>
      <c r="G497" s="184">
        <f t="shared" ca="1" si="50"/>
        <v>8495.9444958469903</v>
      </c>
      <c r="H497" s="184">
        <f t="shared" ca="1" si="51"/>
        <v>7845.5333626819929</v>
      </c>
      <c r="I497" s="192">
        <f t="shared" ca="1" si="52"/>
        <v>650.41113316499741</v>
      </c>
    </row>
    <row r="498" spans="1:9" x14ac:dyDescent="0.25">
      <c r="A498" s="184">
        <v>483</v>
      </c>
      <c r="C498" s="63">
        <f t="shared" ca="1" si="53"/>
        <v>92.483287557854752</v>
      </c>
      <c r="D498" s="63">
        <f t="shared" ca="1" si="54"/>
        <v>41.610546322977655</v>
      </c>
      <c r="E498" s="184">
        <f t="shared" ca="1" si="55"/>
        <v>100</v>
      </c>
      <c r="F498" s="184">
        <f t="shared" si="49"/>
        <v>3000</v>
      </c>
      <c r="G498" s="184">
        <f t="shared" ca="1" si="50"/>
        <v>9248.3287557854746</v>
      </c>
      <c r="H498" s="184">
        <f t="shared" ca="1" si="51"/>
        <v>7161.0546322977652</v>
      </c>
      <c r="I498" s="192">
        <f t="shared" ca="1" si="52"/>
        <v>2087.2741234877094</v>
      </c>
    </row>
    <row r="499" spans="1:9" x14ac:dyDescent="0.25">
      <c r="A499" s="184">
        <v>484</v>
      </c>
      <c r="C499" s="63">
        <f t="shared" ca="1" si="53"/>
        <v>104.98058440415144</v>
      </c>
      <c r="D499" s="63">
        <f t="shared" ca="1" si="54"/>
        <v>43.089837176033662</v>
      </c>
      <c r="E499" s="184">
        <f t="shared" ca="1" si="55"/>
        <v>75</v>
      </c>
      <c r="F499" s="184">
        <f t="shared" si="49"/>
        <v>3000</v>
      </c>
      <c r="G499" s="184">
        <f t="shared" ca="1" si="50"/>
        <v>7873.5438303113579</v>
      </c>
      <c r="H499" s="184">
        <f t="shared" ca="1" si="51"/>
        <v>6231.7377882025248</v>
      </c>
      <c r="I499" s="192">
        <f t="shared" ca="1" si="52"/>
        <v>1641.806042108833</v>
      </c>
    </row>
    <row r="500" spans="1:9" x14ac:dyDescent="0.25">
      <c r="A500" s="184">
        <v>485</v>
      </c>
      <c r="C500" s="63">
        <f t="shared" ca="1" si="53"/>
        <v>82.478694068558781</v>
      </c>
      <c r="D500" s="63">
        <f t="shared" ca="1" si="54"/>
        <v>46.891628144429589</v>
      </c>
      <c r="E500" s="184">
        <f t="shared" ca="1" si="55"/>
        <v>100</v>
      </c>
      <c r="F500" s="184">
        <f t="shared" si="49"/>
        <v>3000</v>
      </c>
      <c r="G500" s="184">
        <f t="shared" ca="1" si="50"/>
        <v>8247.869406855878</v>
      </c>
      <c r="H500" s="184">
        <f t="shared" ca="1" si="51"/>
        <v>7689.1628144429587</v>
      </c>
      <c r="I500" s="192">
        <f t="shared" ca="1" si="52"/>
        <v>558.70659241291924</v>
      </c>
    </row>
    <row r="501" spans="1:9" x14ac:dyDescent="0.25">
      <c r="A501" s="184">
        <v>486</v>
      </c>
      <c r="C501" s="63">
        <f t="shared" ca="1" si="53"/>
        <v>93.039751415583495</v>
      </c>
      <c r="D501" s="63">
        <f t="shared" ca="1" si="54"/>
        <v>41.729608050256779</v>
      </c>
      <c r="E501" s="184">
        <f t="shared" ca="1" si="55"/>
        <v>75</v>
      </c>
      <c r="F501" s="184">
        <f t="shared" si="49"/>
        <v>3000</v>
      </c>
      <c r="G501" s="184">
        <f t="shared" ca="1" si="50"/>
        <v>6977.9813561687624</v>
      </c>
      <c r="H501" s="184">
        <f t="shared" ca="1" si="51"/>
        <v>6129.7206037692586</v>
      </c>
      <c r="I501" s="192">
        <f t="shared" ca="1" si="52"/>
        <v>848.26075239950387</v>
      </c>
    </row>
    <row r="502" spans="1:9" x14ac:dyDescent="0.25">
      <c r="A502" s="184">
        <v>487</v>
      </c>
      <c r="C502" s="63">
        <f t="shared" ca="1" si="53"/>
        <v>87.506966160616884</v>
      </c>
      <c r="D502" s="63">
        <f t="shared" ca="1" si="54"/>
        <v>40.273132723576055</v>
      </c>
      <c r="E502" s="184">
        <f t="shared" ca="1" si="55"/>
        <v>100</v>
      </c>
      <c r="F502" s="184">
        <f t="shared" si="49"/>
        <v>3000</v>
      </c>
      <c r="G502" s="184">
        <f t="shared" ca="1" si="50"/>
        <v>8750.6966160616885</v>
      </c>
      <c r="H502" s="184">
        <f t="shared" ca="1" si="51"/>
        <v>7027.3132723576055</v>
      </c>
      <c r="I502" s="192">
        <f t="shared" ca="1" si="52"/>
        <v>1723.383343704083</v>
      </c>
    </row>
    <row r="503" spans="1:9" x14ac:dyDescent="0.25">
      <c r="A503" s="184">
        <v>488</v>
      </c>
      <c r="C503" s="63">
        <f t="shared" ca="1" si="53"/>
        <v>87.476451925989878</v>
      </c>
      <c r="D503" s="63">
        <f t="shared" ca="1" si="54"/>
        <v>45.28490905188319</v>
      </c>
      <c r="E503" s="184">
        <f t="shared" ca="1" si="55"/>
        <v>50</v>
      </c>
      <c r="F503" s="184">
        <f t="shared" si="49"/>
        <v>3000</v>
      </c>
      <c r="G503" s="184">
        <f t="shared" ca="1" si="50"/>
        <v>4373.8225962994939</v>
      </c>
      <c r="H503" s="184">
        <f t="shared" ca="1" si="51"/>
        <v>5264.2454525941594</v>
      </c>
      <c r="I503" s="192">
        <f t="shared" ca="1" si="52"/>
        <v>-890.42285629466551</v>
      </c>
    </row>
    <row r="504" spans="1:9" x14ac:dyDescent="0.25">
      <c r="A504" s="184">
        <v>489</v>
      </c>
      <c r="C504" s="63">
        <f t="shared" ca="1" si="53"/>
        <v>90.276585282330728</v>
      </c>
      <c r="D504" s="63">
        <f t="shared" ca="1" si="54"/>
        <v>41.368275587050633</v>
      </c>
      <c r="E504" s="184">
        <f t="shared" ca="1" si="55"/>
        <v>50</v>
      </c>
      <c r="F504" s="184">
        <f t="shared" si="49"/>
        <v>3000</v>
      </c>
      <c r="G504" s="184">
        <f t="shared" ca="1" si="50"/>
        <v>4513.8292641165363</v>
      </c>
      <c r="H504" s="184">
        <f t="shared" ca="1" si="51"/>
        <v>5068.4137793525315</v>
      </c>
      <c r="I504" s="192">
        <f t="shared" ca="1" si="52"/>
        <v>-554.58451523599524</v>
      </c>
    </row>
    <row r="505" spans="1:9" x14ac:dyDescent="0.25">
      <c r="A505" s="184">
        <v>490</v>
      </c>
      <c r="C505" s="63">
        <f t="shared" ca="1" si="53"/>
        <v>89.215411167034901</v>
      </c>
      <c r="D505" s="63">
        <f t="shared" ca="1" si="54"/>
        <v>41.499687965791416</v>
      </c>
      <c r="E505" s="184">
        <f t="shared" ca="1" si="55"/>
        <v>100</v>
      </c>
      <c r="F505" s="184">
        <f t="shared" si="49"/>
        <v>3000</v>
      </c>
      <c r="G505" s="184">
        <f t="shared" ca="1" si="50"/>
        <v>8921.5411167034908</v>
      </c>
      <c r="H505" s="184">
        <f t="shared" ca="1" si="51"/>
        <v>7149.9687965791418</v>
      </c>
      <c r="I505" s="192">
        <f t="shared" ca="1" si="52"/>
        <v>1771.5723201243491</v>
      </c>
    </row>
    <row r="506" spans="1:9" x14ac:dyDescent="0.25">
      <c r="A506" s="184">
        <v>491</v>
      </c>
      <c r="C506" s="63">
        <f t="shared" ca="1" si="53"/>
        <v>91.281706341712066</v>
      </c>
      <c r="D506" s="63">
        <f t="shared" ca="1" si="54"/>
        <v>46.194808481623056</v>
      </c>
      <c r="E506" s="184">
        <f t="shared" ca="1" si="55"/>
        <v>100</v>
      </c>
      <c r="F506" s="184">
        <f t="shared" si="49"/>
        <v>3000</v>
      </c>
      <c r="G506" s="184">
        <f t="shared" ca="1" si="50"/>
        <v>9128.170634171207</v>
      </c>
      <c r="H506" s="184">
        <f t="shared" ca="1" si="51"/>
        <v>7619.4808481623058</v>
      </c>
      <c r="I506" s="192">
        <f t="shared" ca="1" si="52"/>
        <v>1508.6897860089011</v>
      </c>
    </row>
    <row r="507" spans="1:9" x14ac:dyDescent="0.25">
      <c r="A507" s="184">
        <v>492</v>
      </c>
      <c r="C507" s="63">
        <f t="shared" ca="1" si="53"/>
        <v>87.866371020285598</v>
      </c>
      <c r="D507" s="63">
        <f t="shared" ca="1" si="54"/>
        <v>44.02374241220754</v>
      </c>
      <c r="E507" s="184">
        <f t="shared" ca="1" si="55"/>
        <v>75</v>
      </c>
      <c r="F507" s="184">
        <f t="shared" si="49"/>
        <v>3000</v>
      </c>
      <c r="G507" s="184">
        <f t="shared" ca="1" si="50"/>
        <v>6589.97782652142</v>
      </c>
      <c r="H507" s="184">
        <f t="shared" ca="1" si="51"/>
        <v>6301.7806809155654</v>
      </c>
      <c r="I507" s="192">
        <f t="shared" ca="1" si="52"/>
        <v>288.19714560585453</v>
      </c>
    </row>
    <row r="508" spans="1:9" x14ac:dyDescent="0.25">
      <c r="A508" s="184">
        <v>493</v>
      </c>
      <c r="C508" s="63">
        <f t="shared" ca="1" si="53"/>
        <v>92.922983209736586</v>
      </c>
      <c r="D508" s="63">
        <f t="shared" ca="1" si="54"/>
        <v>48.770660503188559</v>
      </c>
      <c r="E508" s="184">
        <f t="shared" ca="1" si="55"/>
        <v>75</v>
      </c>
      <c r="F508" s="184">
        <f t="shared" si="49"/>
        <v>3000</v>
      </c>
      <c r="G508" s="184">
        <f t="shared" ca="1" si="50"/>
        <v>6969.2237407302437</v>
      </c>
      <c r="H508" s="184">
        <f t="shared" ca="1" si="51"/>
        <v>6657.7995377391417</v>
      </c>
      <c r="I508" s="192">
        <f t="shared" ca="1" si="52"/>
        <v>311.42420299110199</v>
      </c>
    </row>
    <row r="509" spans="1:9" x14ac:dyDescent="0.25">
      <c r="A509" s="184">
        <v>494</v>
      </c>
      <c r="C509" s="63">
        <f t="shared" ca="1" si="53"/>
        <v>79.918594734431494</v>
      </c>
      <c r="D509" s="63">
        <f t="shared" ca="1" si="54"/>
        <v>48.654197380684117</v>
      </c>
      <c r="E509" s="184">
        <f t="shared" ca="1" si="55"/>
        <v>75</v>
      </c>
      <c r="F509" s="184">
        <f t="shared" si="49"/>
        <v>3000</v>
      </c>
      <c r="G509" s="184">
        <f t="shared" ca="1" si="50"/>
        <v>5993.8946050823624</v>
      </c>
      <c r="H509" s="184">
        <f t="shared" ca="1" si="51"/>
        <v>6649.0648035513086</v>
      </c>
      <c r="I509" s="192">
        <f t="shared" ca="1" si="52"/>
        <v>-655.17019846894618</v>
      </c>
    </row>
    <row r="510" spans="1:9" x14ac:dyDescent="0.25">
      <c r="A510" s="184">
        <v>495</v>
      </c>
      <c r="C510" s="63">
        <f t="shared" ca="1" si="53"/>
        <v>96.833683627085719</v>
      </c>
      <c r="D510" s="63">
        <f t="shared" ca="1" si="54"/>
        <v>43.646076145943319</v>
      </c>
      <c r="E510" s="184">
        <f t="shared" ca="1" si="55"/>
        <v>50</v>
      </c>
      <c r="F510" s="184">
        <f t="shared" si="49"/>
        <v>3000</v>
      </c>
      <c r="G510" s="184">
        <f t="shared" ca="1" si="50"/>
        <v>4841.684181354286</v>
      </c>
      <c r="H510" s="184">
        <f t="shared" ca="1" si="51"/>
        <v>5182.3038072971658</v>
      </c>
      <c r="I510" s="192">
        <f t="shared" ca="1" si="52"/>
        <v>-340.61962594287979</v>
      </c>
    </row>
    <row r="511" spans="1:9" x14ac:dyDescent="0.25">
      <c r="A511" s="184">
        <v>496</v>
      </c>
      <c r="C511" s="63">
        <f t="shared" ca="1" si="53"/>
        <v>87.762655781900833</v>
      </c>
      <c r="D511" s="63">
        <f t="shared" ca="1" si="54"/>
        <v>40.694784010408874</v>
      </c>
      <c r="E511" s="184">
        <f t="shared" ca="1" si="55"/>
        <v>75</v>
      </c>
      <c r="F511" s="184">
        <f t="shared" si="49"/>
        <v>3000</v>
      </c>
      <c r="G511" s="184">
        <f t="shared" ca="1" si="50"/>
        <v>6582.1991836425623</v>
      </c>
      <c r="H511" s="184">
        <f t="shared" ca="1" si="51"/>
        <v>6052.1088007806657</v>
      </c>
      <c r="I511" s="192">
        <f t="shared" ca="1" si="52"/>
        <v>530.09038286189661</v>
      </c>
    </row>
    <row r="512" spans="1:9" x14ac:dyDescent="0.25">
      <c r="A512" s="184">
        <v>497</v>
      </c>
      <c r="C512" s="63">
        <f t="shared" ca="1" si="53"/>
        <v>91.71033391713523</v>
      </c>
      <c r="D512" s="63">
        <f t="shared" ca="1" si="54"/>
        <v>45.622124694295032</v>
      </c>
      <c r="E512" s="184">
        <f t="shared" ca="1" si="55"/>
        <v>75</v>
      </c>
      <c r="F512" s="184">
        <f t="shared" si="49"/>
        <v>3000</v>
      </c>
      <c r="G512" s="184">
        <f t="shared" ca="1" si="50"/>
        <v>6878.2750437851419</v>
      </c>
      <c r="H512" s="184">
        <f t="shared" ca="1" si="51"/>
        <v>6421.6593520721271</v>
      </c>
      <c r="I512" s="192">
        <f t="shared" ca="1" si="52"/>
        <v>456.61569171301471</v>
      </c>
    </row>
    <row r="513" spans="1:9" x14ac:dyDescent="0.25">
      <c r="A513" s="184">
        <v>498</v>
      </c>
      <c r="C513" s="63">
        <f t="shared" ca="1" si="53"/>
        <v>84.171477622016667</v>
      </c>
      <c r="D513" s="63">
        <f t="shared" ca="1" si="54"/>
        <v>47.581996782893199</v>
      </c>
      <c r="E513" s="184">
        <f t="shared" ca="1" si="55"/>
        <v>100</v>
      </c>
      <c r="F513" s="184">
        <f t="shared" si="49"/>
        <v>3000</v>
      </c>
      <c r="G513" s="184">
        <f t="shared" ca="1" si="50"/>
        <v>8417.1477622016664</v>
      </c>
      <c r="H513" s="184">
        <f t="shared" ca="1" si="51"/>
        <v>7758.1996782893202</v>
      </c>
      <c r="I513" s="192">
        <f t="shared" ca="1" si="52"/>
        <v>658.94808391234619</v>
      </c>
    </row>
    <row r="514" spans="1:9" x14ac:dyDescent="0.25">
      <c r="A514" s="184">
        <v>499</v>
      </c>
      <c r="C514" s="63">
        <f t="shared" ca="1" si="53"/>
        <v>89.329735954585331</v>
      </c>
      <c r="D514" s="63">
        <f t="shared" ca="1" si="54"/>
        <v>47.988429009638025</v>
      </c>
      <c r="E514" s="184">
        <f t="shared" ca="1" si="55"/>
        <v>100</v>
      </c>
      <c r="F514" s="184">
        <f t="shared" si="49"/>
        <v>3000</v>
      </c>
      <c r="G514" s="184">
        <f t="shared" ca="1" si="50"/>
        <v>8932.973595458534</v>
      </c>
      <c r="H514" s="184">
        <f t="shared" ca="1" si="51"/>
        <v>7798.8429009638021</v>
      </c>
      <c r="I514" s="192">
        <f t="shared" ca="1" si="52"/>
        <v>1134.1306944947319</v>
      </c>
    </row>
    <row r="515" spans="1:9" x14ac:dyDescent="0.25">
      <c r="A515" s="184">
        <v>500</v>
      </c>
      <c r="C515" s="63">
        <f t="shared" ca="1" si="53"/>
        <v>97.225606569081549</v>
      </c>
      <c r="D515" s="63">
        <f t="shared" ca="1" si="54"/>
        <v>43.164783137814723</v>
      </c>
      <c r="E515" s="184">
        <f t="shared" ca="1" si="55"/>
        <v>100</v>
      </c>
      <c r="F515" s="184">
        <f t="shared" si="49"/>
        <v>3000</v>
      </c>
      <c r="G515" s="184">
        <f t="shared" ca="1" si="50"/>
        <v>9722.5606569081556</v>
      </c>
      <c r="H515" s="184">
        <f t="shared" ca="1" si="51"/>
        <v>7316.478313781472</v>
      </c>
      <c r="I515" s="192">
        <f t="shared" ca="1" si="52"/>
        <v>2406.0823431266836</v>
      </c>
    </row>
    <row r="516" spans="1:9" x14ac:dyDescent="0.25">
      <c r="E516" s="65" t="s">
        <v>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B31" sqref="B31"/>
    </sheetView>
  </sheetViews>
  <sheetFormatPr defaultRowHeight="15" x14ac:dyDescent="0.25"/>
  <cols>
    <col min="1" max="8" width="9.140625" style="184"/>
  </cols>
  <sheetData>
    <row r="1" spans="1:12" x14ac:dyDescent="0.25">
      <c r="A1" s="56" t="s">
        <v>409</v>
      </c>
    </row>
    <row r="2" spans="1:12" x14ac:dyDescent="0.25">
      <c r="A2" s="184" t="s">
        <v>410</v>
      </c>
      <c r="B2" s="184">
        <v>85</v>
      </c>
    </row>
    <row r="3" spans="1:12" x14ac:dyDescent="0.25">
      <c r="A3" s="184" t="s">
        <v>411</v>
      </c>
      <c r="B3" s="184">
        <f>$B$2-$L$3</f>
        <v>80</v>
      </c>
      <c r="K3" t="s">
        <v>412</v>
      </c>
      <c r="L3" s="184">
        <v>5</v>
      </c>
    </row>
    <row r="4" spans="1:12" x14ac:dyDescent="0.25">
      <c r="C4" s="184" t="s">
        <v>58</v>
      </c>
      <c r="D4" s="184" t="s">
        <v>413</v>
      </c>
      <c r="E4" s="184" t="s">
        <v>414</v>
      </c>
      <c r="F4" s="184" t="s">
        <v>146</v>
      </c>
      <c r="G4" s="184" t="s">
        <v>147</v>
      </c>
      <c r="H4" s="184" t="s">
        <v>58</v>
      </c>
    </row>
    <row r="5" spans="1:12" x14ac:dyDescent="0.25">
      <c r="B5" s="184" t="s">
        <v>225</v>
      </c>
      <c r="C5" s="184">
        <v>50</v>
      </c>
      <c r="D5" s="184">
        <v>0.2</v>
      </c>
      <c r="E5" s="63">
        <f>D5</f>
        <v>0.2</v>
      </c>
      <c r="F5" s="184">
        <v>0</v>
      </c>
      <c r="G5" s="63">
        <f>E5</f>
        <v>0.2</v>
      </c>
      <c r="H5" s="184">
        <f>C5</f>
        <v>50</v>
      </c>
    </row>
    <row r="6" spans="1:12" x14ac:dyDescent="0.25">
      <c r="A6" s="184" t="s">
        <v>376</v>
      </c>
      <c r="B6" s="184">
        <v>5</v>
      </c>
      <c r="C6" s="184">
        <v>60</v>
      </c>
      <c r="D6" s="184">
        <v>0.3</v>
      </c>
      <c r="E6" s="63">
        <f>E5+D6</f>
        <v>0.5</v>
      </c>
      <c r="F6" s="63">
        <f>G5</f>
        <v>0.2</v>
      </c>
      <c r="G6" s="63">
        <f>F6+D6</f>
        <v>0.5</v>
      </c>
      <c r="H6" s="184">
        <f>C6</f>
        <v>60</v>
      </c>
    </row>
    <row r="7" spans="1:12" x14ac:dyDescent="0.25">
      <c r="B7" s="184" t="s">
        <v>415</v>
      </c>
      <c r="C7" s="184">
        <v>70</v>
      </c>
      <c r="D7" s="184">
        <v>0.5</v>
      </c>
      <c r="E7" s="63">
        <f>E6+D7</f>
        <v>1</v>
      </c>
      <c r="F7" s="63">
        <f>G6</f>
        <v>0.5</v>
      </c>
      <c r="G7" s="63">
        <f>F7+D7</f>
        <v>1</v>
      </c>
      <c r="H7" s="184">
        <f>C7</f>
        <v>70</v>
      </c>
    </row>
    <row r="8" spans="1:12" x14ac:dyDescent="0.25">
      <c r="D8" s="65" t="s">
        <v>416</v>
      </c>
      <c r="J8">
        <f ca="1">RAND()</f>
        <v>0.85004451591636265</v>
      </c>
    </row>
    <row r="9" spans="1:12" x14ac:dyDescent="0.25">
      <c r="A9" s="184" t="s">
        <v>417</v>
      </c>
      <c r="B9" s="184" t="s">
        <v>58</v>
      </c>
      <c r="C9" s="184" t="s">
        <v>418</v>
      </c>
      <c r="D9" s="184" t="s">
        <v>419</v>
      </c>
      <c r="E9" s="184" t="s">
        <v>420</v>
      </c>
    </row>
    <row r="10" spans="1:12" x14ac:dyDescent="0.25">
      <c r="A10" s="184">
        <v>1</v>
      </c>
      <c r="B10" s="184">
        <v>67</v>
      </c>
      <c r="C10" s="184">
        <f>IF(B10&lt;=$B$3,B10,$B$3)</f>
        <v>67</v>
      </c>
      <c r="D10" s="184">
        <f>IF($B$3&gt;B10,$B$3-B10,0)</f>
        <v>13</v>
      </c>
      <c r="E10" s="184">
        <f>IF(B10&gt;$B$3,B10-$B$3,0)</f>
        <v>0</v>
      </c>
      <c r="F10" s="65" t="s">
        <v>421</v>
      </c>
      <c r="K10" t="s">
        <v>412</v>
      </c>
    </row>
    <row r="11" spans="1:12" x14ac:dyDescent="0.25">
      <c r="A11" s="184">
        <v>3</v>
      </c>
      <c r="B11" s="184">
        <v>33</v>
      </c>
      <c r="C11" s="184">
        <f>MIN(B11,$B$3)</f>
        <v>33</v>
      </c>
      <c r="D11" s="184">
        <f>MAX($B$3-B11,0)</f>
        <v>47</v>
      </c>
      <c r="E11" s="184">
        <f>MAX(B11-$B$3,0)</f>
        <v>0</v>
      </c>
      <c r="K11">
        <v>1</v>
      </c>
    </row>
    <row r="12" spans="1:12" x14ac:dyDescent="0.25">
      <c r="A12" s="184">
        <v>3</v>
      </c>
      <c r="B12" s="184">
        <f ca="1">VLOOKUP(RAND(),$F$5:$H$7,3)</f>
        <v>70</v>
      </c>
      <c r="C12" s="184">
        <f ca="1">MIN(B12,$B$3)</f>
        <v>70</v>
      </c>
      <c r="D12" s="184">
        <f ca="1">MAX($B$3-B12,0)</f>
        <v>10</v>
      </c>
      <c r="E12" s="184">
        <f ca="1">MAX(B12-$B$3,0)</f>
        <v>0</v>
      </c>
      <c r="K12">
        <v>2</v>
      </c>
    </row>
    <row r="13" spans="1:12" x14ac:dyDescent="0.25">
      <c r="A13" s="184">
        <v>4</v>
      </c>
      <c r="B13" s="2">
        <f>ROUND($C$5+0.4599*($C$7-$C$5),0)</f>
        <v>59</v>
      </c>
      <c r="C13" s="184">
        <f>MIN(B13,$B$3)</f>
        <v>59</v>
      </c>
      <c r="D13" s="184">
        <f>MAX($B$3-B13,0)</f>
        <v>21</v>
      </c>
      <c r="E13" s="184">
        <f>MAX(B13-$B$3,0)</f>
        <v>0</v>
      </c>
      <c r="K13">
        <v>3</v>
      </c>
    </row>
    <row r="14" spans="1:12" x14ac:dyDescent="0.25">
      <c r="A14" s="184">
        <v>5</v>
      </c>
      <c r="B14" s="63">
        <f>ROUND(NORMINV(0.5987,$C$6,$B$6),0)</f>
        <v>61</v>
      </c>
      <c r="C14" s="184">
        <f>MIN(B14,$B$3)</f>
        <v>61</v>
      </c>
      <c r="D14" s="194">
        <f>$B$3-C14</f>
        <v>19</v>
      </c>
      <c r="E14" s="211">
        <f>B14-C14</f>
        <v>0</v>
      </c>
      <c r="K14">
        <v>4</v>
      </c>
    </row>
    <row r="15" spans="1:12" x14ac:dyDescent="0.25">
      <c r="A15" s="184">
        <v>6</v>
      </c>
      <c r="B15" s="63">
        <f ca="1">ROUND(NORMINV(RAND(),$C$6,$B$6),0)</f>
        <v>57</v>
      </c>
      <c r="C15" s="184">
        <f ca="1">MIN(B15,$B$3)</f>
        <v>57</v>
      </c>
      <c r="D15" s="184">
        <f ca="1">MAX($B$3-B15,0)</f>
        <v>23</v>
      </c>
      <c r="E15" s="184">
        <f ca="1">MAX(B15-$B$3,0)</f>
        <v>0</v>
      </c>
      <c r="K15">
        <v>5</v>
      </c>
    </row>
    <row r="16" spans="1:12" x14ac:dyDescent="0.25">
      <c r="D16" s="65" t="s">
        <v>422</v>
      </c>
      <c r="K16">
        <v>6</v>
      </c>
    </row>
    <row r="17" spans="4:11" x14ac:dyDescent="0.25">
      <c r="E17" s="65" t="s">
        <v>423</v>
      </c>
      <c r="K17">
        <v>7</v>
      </c>
    </row>
    <row r="18" spans="4:11" x14ac:dyDescent="0.25">
      <c r="D18" s="3" t="s">
        <v>424</v>
      </c>
      <c r="K18">
        <v>8</v>
      </c>
    </row>
    <row r="19" spans="4:11" x14ac:dyDescent="0.25">
      <c r="E19" s="3" t="s">
        <v>425</v>
      </c>
      <c r="K19">
        <v>9</v>
      </c>
    </row>
    <row r="20" spans="4:11" x14ac:dyDescent="0.25">
      <c r="K20">
        <v>10</v>
      </c>
    </row>
    <row r="21" spans="4:11" x14ac:dyDescent="0.25">
      <c r="K21">
        <v>11</v>
      </c>
    </row>
    <row r="22" spans="4:11" x14ac:dyDescent="0.25">
      <c r="K22">
        <v>12</v>
      </c>
    </row>
    <row r="23" spans="4:11" x14ac:dyDescent="0.25">
      <c r="K23">
        <v>13</v>
      </c>
    </row>
    <row r="24" spans="4:11" x14ac:dyDescent="0.25">
      <c r="K24">
        <v>14</v>
      </c>
    </row>
    <row r="25" spans="4:11" x14ac:dyDescent="0.25">
      <c r="K25">
        <v>15</v>
      </c>
    </row>
    <row r="26" spans="4:11" x14ac:dyDescent="0.25">
      <c r="K26">
        <v>16</v>
      </c>
    </row>
    <row r="27" spans="4:11" x14ac:dyDescent="0.25">
      <c r="K27">
        <v>17</v>
      </c>
    </row>
    <row r="28" spans="4:11" x14ac:dyDescent="0.25">
      <c r="K28">
        <v>18</v>
      </c>
    </row>
    <row r="29" spans="4:11" x14ac:dyDescent="0.25">
      <c r="K29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E27" sqref="E27"/>
    </sheetView>
  </sheetViews>
  <sheetFormatPr defaultRowHeight="15" x14ac:dyDescent="0.25"/>
  <cols>
    <col min="1" max="12" width="9.140625" style="184"/>
  </cols>
  <sheetData>
    <row r="1" spans="1:13" x14ac:dyDescent="0.25">
      <c r="A1" s="56" t="s">
        <v>409</v>
      </c>
    </row>
    <row r="2" spans="1:13" x14ac:dyDescent="0.25">
      <c r="A2" s="184" t="s">
        <v>426</v>
      </c>
      <c r="B2" s="184">
        <v>20</v>
      </c>
    </row>
    <row r="3" spans="1:13" x14ac:dyDescent="0.25">
      <c r="A3" s="184" t="s">
        <v>411</v>
      </c>
      <c r="B3" s="184">
        <f>$B$2-$L$4</f>
        <v>18</v>
      </c>
    </row>
    <row r="4" spans="1:13" x14ac:dyDescent="0.25">
      <c r="C4" s="184" t="s">
        <v>58</v>
      </c>
      <c r="D4" s="184" t="s">
        <v>413</v>
      </c>
      <c r="E4" s="184" t="s">
        <v>427</v>
      </c>
      <c r="F4" s="184" t="s">
        <v>146</v>
      </c>
      <c r="G4" s="184" t="s">
        <v>147</v>
      </c>
      <c r="H4" s="184" t="s">
        <v>58</v>
      </c>
      <c r="K4" s="184" t="s">
        <v>412</v>
      </c>
      <c r="L4" s="184">
        <v>2</v>
      </c>
    </row>
    <row r="5" spans="1:13" x14ac:dyDescent="0.25">
      <c r="B5" s="184" t="s">
        <v>428</v>
      </c>
      <c r="C5" s="184">
        <v>50</v>
      </c>
      <c r="D5" s="184">
        <v>0.2</v>
      </c>
      <c r="E5" s="184">
        <f>D5</f>
        <v>0.2</v>
      </c>
      <c r="F5" s="184">
        <v>0</v>
      </c>
      <c r="G5" s="184">
        <f>E5</f>
        <v>0.2</v>
      </c>
      <c r="H5" s="184">
        <f>C5</f>
        <v>50</v>
      </c>
    </row>
    <row r="6" spans="1:13" x14ac:dyDescent="0.25">
      <c r="A6" s="184" t="s">
        <v>429</v>
      </c>
      <c r="B6" s="184">
        <v>5</v>
      </c>
      <c r="C6" s="184">
        <v>60</v>
      </c>
      <c r="D6" s="184">
        <v>0.3</v>
      </c>
      <c r="E6" s="2">
        <f>E5+D6</f>
        <v>0.5</v>
      </c>
      <c r="F6" s="63">
        <f>G5</f>
        <v>0.2</v>
      </c>
      <c r="G6" s="63">
        <f>F6+D6</f>
        <v>0.5</v>
      </c>
      <c r="H6" s="184">
        <f>C6</f>
        <v>60</v>
      </c>
      <c r="K6" s="184" t="s">
        <v>412</v>
      </c>
      <c r="L6" s="210" t="s">
        <v>430</v>
      </c>
      <c r="M6" t="s">
        <v>431</v>
      </c>
    </row>
    <row r="7" spans="1:13" x14ac:dyDescent="0.25">
      <c r="B7" s="184" t="s">
        <v>432</v>
      </c>
      <c r="C7" s="184">
        <v>70</v>
      </c>
      <c r="D7" s="184">
        <v>0.5</v>
      </c>
      <c r="E7" s="2">
        <f>E6+D7</f>
        <v>1</v>
      </c>
      <c r="F7" s="63">
        <f>G6</f>
        <v>0.5</v>
      </c>
      <c r="G7" s="63">
        <f>F7+D7</f>
        <v>1</v>
      </c>
      <c r="H7" s="184">
        <f>C7</f>
        <v>70</v>
      </c>
      <c r="K7" s="184">
        <v>1</v>
      </c>
    </row>
    <row r="8" spans="1:13" x14ac:dyDescent="0.25">
      <c r="K8" s="184">
        <v>2</v>
      </c>
    </row>
    <row r="9" spans="1:13" x14ac:dyDescent="0.25">
      <c r="K9" s="184">
        <v>3</v>
      </c>
    </row>
    <row r="10" spans="1:13" x14ac:dyDescent="0.25">
      <c r="A10" s="184" t="s">
        <v>417</v>
      </c>
      <c r="B10" s="184" t="s">
        <v>58</v>
      </c>
      <c r="C10" s="184" t="s">
        <v>418</v>
      </c>
      <c r="D10" s="184" t="s">
        <v>419</v>
      </c>
      <c r="E10" s="184" t="s">
        <v>420</v>
      </c>
      <c r="K10" s="184">
        <v>4</v>
      </c>
    </row>
    <row r="11" spans="1:13" x14ac:dyDescent="0.25">
      <c r="A11" s="184">
        <v>1</v>
      </c>
      <c r="B11" s="184">
        <v>99</v>
      </c>
      <c r="C11" s="184">
        <f>IF(B11&lt;=$B$3,B11,$B$3)</f>
        <v>18</v>
      </c>
      <c r="D11" s="184">
        <f>IF(B11&lt;$B$3,$B$3-B11,0)</f>
        <v>0</v>
      </c>
      <c r="E11" s="184">
        <f>IF(B11&gt;$B$3,B11-$B$3,0)</f>
        <v>81</v>
      </c>
      <c r="K11" s="184">
        <v>5</v>
      </c>
    </row>
    <row r="12" spans="1:13" x14ac:dyDescent="0.25">
      <c r="A12" s="184">
        <v>2</v>
      </c>
      <c r="B12" s="184">
        <v>120</v>
      </c>
      <c r="C12" s="184">
        <f t="shared" ref="C12:C18" si="0">MIN(B12,$B$3)</f>
        <v>18</v>
      </c>
      <c r="D12" s="184">
        <f t="shared" ref="D12:D18" si="1">MAX($B$3-B12,0)</f>
        <v>0</v>
      </c>
      <c r="E12" s="184">
        <f t="shared" ref="E12:E18" si="2">MAX(B12-$B$3,0)</f>
        <v>102</v>
      </c>
      <c r="K12" s="184">
        <v>6</v>
      </c>
    </row>
    <row r="13" spans="1:13" x14ac:dyDescent="0.25">
      <c r="A13" s="184">
        <v>3</v>
      </c>
      <c r="B13" s="63">
        <f>VLOOKUP(0.2,$F$5:$H$7,3)</f>
        <v>60</v>
      </c>
      <c r="C13" s="184">
        <f t="shared" si="0"/>
        <v>18</v>
      </c>
      <c r="D13" s="184">
        <f t="shared" si="1"/>
        <v>0</v>
      </c>
      <c r="E13" s="184">
        <f t="shared" si="2"/>
        <v>42</v>
      </c>
      <c r="K13" s="184">
        <v>7</v>
      </c>
    </row>
    <row r="14" spans="1:13" x14ac:dyDescent="0.25">
      <c r="A14" s="184">
        <v>4</v>
      </c>
      <c r="B14" s="63">
        <f ca="1">VLOOKUP(RAND(),$F$5:$H$7,3)</f>
        <v>70</v>
      </c>
      <c r="C14" s="184">
        <f t="shared" ca="1" si="0"/>
        <v>18</v>
      </c>
      <c r="D14" s="184">
        <f t="shared" ca="1" si="1"/>
        <v>0</v>
      </c>
      <c r="E14" s="184">
        <f t="shared" ca="1" si="2"/>
        <v>52</v>
      </c>
      <c r="K14" s="184">
        <v>8</v>
      </c>
    </row>
    <row r="15" spans="1:13" x14ac:dyDescent="0.25">
      <c r="A15" s="184">
        <v>5</v>
      </c>
      <c r="B15" s="184">
        <f>ROUND($C$5+0.1234*($C$7-$C$5),0)</f>
        <v>52</v>
      </c>
      <c r="C15" s="184">
        <f t="shared" si="0"/>
        <v>18</v>
      </c>
      <c r="D15" s="184">
        <f t="shared" si="1"/>
        <v>0</v>
      </c>
      <c r="E15" s="184">
        <f t="shared" si="2"/>
        <v>34</v>
      </c>
      <c r="K15" s="184">
        <v>9</v>
      </c>
    </row>
    <row r="16" spans="1:13" x14ac:dyDescent="0.25">
      <c r="A16" s="184">
        <v>6</v>
      </c>
      <c r="B16" s="184">
        <f ca="1">ROUND($C$5+RAND()*($C$7-$C$5),0)</f>
        <v>61</v>
      </c>
      <c r="C16" s="184">
        <f t="shared" ca="1" si="0"/>
        <v>18</v>
      </c>
      <c r="D16" s="184">
        <f t="shared" ca="1" si="1"/>
        <v>0</v>
      </c>
      <c r="E16" s="184">
        <f t="shared" ca="1" si="2"/>
        <v>43</v>
      </c>
      <c r="K16" s="184">
        <v>10</v>
      </c>
    </row>
    <row r="17" spans="1:11" x14ac:dyDescent="0.25">
      <c r="A17" s="184">
        <v>7</v>
      </c>
      <c r="B17" s="184">
        <f>ROUND(NORMINV(0.123,$C$6,$B$6),0)</f>
        <v>54</v>
      </c>
      <c r="C17" s="184">
        <f t="shared" si="0"/>
        <v>18</v>
      </c>
      <c r="D17" s="184">
        <f t="shared" si="1"/>
        <v>0</v>
      </c>
      <c r="E17" s="184">
        <f t="shared" si="2"/>
        <v>36</v>
      </c>
      <c r="K17" s="184">
        <v>11</v>
      </c>
    </row>
    <row r="18" spans="1:11" x14ac:dyDescent="0.25">
      <c r="A18" s="184">
        <v>8</v>
      </c>
      <c r="B18" s="184">
        <f ca="1">ROUND(NORMINV(RAND(),$C$6,$B$6),0)</f>
        <v>61</v>
      </c>
      <c r="C18" s="184">
        <f t="shared" ca="1" si="0"/>
        <v>18</v>
      </c>
      <c r="D18" s="184">
        <f t="shared" ca="1" si="1"/>
        <v>0</v>
      </c>
      <c r="E18" s="184">
        <f t="shared" ca="1" si="2"/>
        <v>43</v>
      </c>
      <c r="K18" s="184">
        <v>12</v>
      </c>
    </row>
    <row r="19" spans="1:11" x14ac:dyDescent="0.25">
      <c r="K19" s="184">
        <v>13</v>
      </c>
    </row>
    <row r="20" spans="1:11" x14ac:dyDescent="0.25">
      <c r="K20" s="184">
        <v>14</v>
      </c>
    </row>
    <row r="21" spans="1:11" x14ac:dyDescent="0.25">
      <c r="K21" s="184">
        <v>15</v>
      </c>
    </row>
    <row r="22" spans="1:11" x14ac:dyDescent="0.25">
      <c r="K22" s="184">
        <v>16</v>
      </c>
    </row>
    <row r="23" spans="1:11" x14ac:dyDescent="0.25">
      <c r="K23" s="184">
        <v>17</v>
      </c>
    </row>
    <row r="24" spans="1:11" x14ac:dyDescent="0.25">
      <c r="K24" s="184">
        <v>18</v>
      </c>
    </row>
    <row r="25" spans="1:11" x14ac:dyDescent="0.25">
      <c r="K25" s="184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9"/>
  <sheetViews>
    <sheetView workbookViewId="0"/>
  </sheetViews>
  <sheetFormatPr defaultRowHeight="15" x14ac:dyDescent="0.25"/>
  <cols>
    <col min="1" max="1" width="19.7109375" customWidth="1"/>
    <col min="2" max="2" width="11.140625" customWidth="1"/>
    <col min="3" max="3" width="26.5703125" customWidth="1"/>
    <col min="4" max="4" width="8.5703125" customWidth="1"/>
    <col min="5" max="5" width="13.5703125" customWidth="1"/>
    <col min="6" max="6" width="11" customWidth="1"/>
    <col min="7" max="7" width="3.28515625" customWidth="1"/>
    <col min="8" max="8" width="14.42578125" customWidth="1"/>
    <col min="9" max="9" width="11.28515625" customWidth="1"/>
    <col min="10" max="10" width="11.5703125" customWidth="1"/>
    <col min="11" max="11" width="9.140625" customWidth="1"/>
    <col min="12" max="12" width="11.5703125" customWidth="1"/>
    <col min="13" max="13" width="10.7109375" customWidth="1"/>
    <col min="14" max="14" width="13.42578125" customWidth="1"/>
    <col min="15" max="15" width="12.140625" customWidth="1"/>
    <col min="17" max="17" width="4.140625" style="123" customWidth="1"/>
    <col min="18" max="18" width="18.5703125" customWidth="1"/>
    <col min="19" max="19" width="10.85546875" customWidth="1"/>
    <col min="20" max="20" width="12.42578125" customWidth="1"/>
    <col min="22" max="22" width="11.85546875" customWidth="1"/>
    <col min="25" max="25" width="11.140625" customWidth="1"/>
    <col min="27" max="27" width="19" customWidth="1"/>
    <col min="28" max="28" width="13.42578125" customWidth="1"/>
    <col min="29" max="29" width="30.42578125" customWidth="1"/>
  </cols>
  <sheetData>
    <row r="1" spans="1:4" x14ac:dyDescent="0.25">
      <c r="A1" s="41" t="s">
        <v>40</v>
      </c>
    </row>
    <row r="3" spans="1:4" x14ac:dyDescent="0.25">
      <c r="A3" s="41" t="s">
        <v>74</v>
      </c>
      <c r="C3" s="41" t="s">
        <v>75</v>
      </c>
    </row>
    <row r="4" spans="1:4" x14ac:dyDescent="0.25">
      <c r="A4" t="s">
        <v>41</v>
      </c>
      <c r="B4" s="40">
        <v>249</v>
      </c>
      <c r="C4" t="s">
        <v>76</v>
      </c>
      <c r="D4" s="40">
        <v>45</v>
      </c>
    </row>
    <row r="5" spans="1:4" x14ac:dyDescent="0.25">
      <c r="A5" t="s">
        <v>42</v>
      </c>
      <c r="B5" s="40">
        <v>400000</v>
      </c>
      <c r="C5" s="50" t="s">
        <v>77</v>
      </c>
      <c r="D5" s="40">
        <v>90</v>
      </c>
    </row>
    <row r="6" spans="1:4" x14ac:dyDescent="0.25">
      <c r="A6" t="s">
        <v>43</v>
      </c>
      <c r="B6" s="40">
        <v>600000</v>
      </c>
      <c r="C6" s="50" t="s">
        <v>78</v>
      </c>
      <c r="D6" s="57">
        <v>15000</v>
      </c>
    </row>
    <row r="7" spans="1:4" x14ac:dyDescent="0.25">
      <c r="C7" s="56"/>
    </row>
    <row r="8" spans="1:4" x14ac:dyDescent="0.25">
      <c r="A8" s="41" t="s">
        <v>79</v>
      </c>
      <c r="C8" s="59">
        <f>(B4-D4-D5)*D6-B5-B6</f>
        <v>710000</v>
      </c>
      <c r="D8" s="54" t="s">
        <v>141</v>
      </c>
    </row>
    <row r="10" spans="1:4" x14ac:dyDescent="0.25">
      <c r="A10" s="41" t="s">
        <v>80</v>
      </c>
      <c r="C10" s="58" t="s">
        <v>81</v>
      </c>
      <c r="D10" s="58" t="s">
        <v>82</v>
      </c>
    </row>
    <row r="11" spans="1:4" x14ac:dyDescent="0.25">
      <c r="A11" t="s">
        <v>76</v>
      </c>
      <c r="C11" s="44">
        <v>47</v>
      </c>
      <c r="D11" s="44">
        <v>43</v>
      </c>
    </row>
    <row r="12" spans="1:4" x14ac:dyDescent="0.25">
      <c r="A12" s="50" t="s">
        <v>77</v>
      </c>
      <c r="C12" s="44">
        <v>100</v>
      </c>
      <c r="D12" s="44">
        <v>80</v>
      </c>
    </row>
    <row r="13" spans="1:4" x14ac:dyDescent="0.25">
      <c r="A13" s="50" t="s">
        <v>78</v>
      </c>
      <c r="C13" s="60">
        <v>1500</v>
      </c>
      <c r="D13" s="60">
        <v>28500</v>
      </c>
    </row>
    <row r="14" spans="1:4" x14ac:dyDescent="0.25">
      <c r="A14" s="50"/>
      <c r="C14" s="1"/>
      <c r="D14" s="1"/>
    </row>
    <row r="15" spans="1:4" x14ac:dyDescent="0.25">
      <c r="A15" s="41" t="s">
        <v>79</v>
      </c>
      <c r="C15" s="48">
        <f>(B4-C11-C12)*C13-B5-B6</f>
        <v>-847000</v>
      </c>
      <c r="D15" s="45">
        <f>(B4-D11-D12)*D13-B5-B6</f>
        <v>2591000</v>
      </c>
    </row>
    <row r="16" spans="1:4" x14ac:dyDescent="0.25">
      <c r="C16" s="54" t="s">
        <v>143</v>
      </c>
      <c r="D16" s="54" t="s">
        <v>142</v>
      </c>
    </row>
    <row r="17" spans="1:29" x14ac:dyDescent="0.25">
      <c r="C17" s="1"/>
    </row>
    <row r="18" spans="1:29" x14ac:dyDescent="0.25">
      <c r="A18" s="68" t="s">
        <v>76</v>
      </c>
      <c r="B18" s="68" t="s">
        <v>0</v>
      </c>
      <c r="C18" s="264" t="s">
        <v>48</v>
      </c>
      <c r="D18" s="262"/>
      <c r="E18" s="264" t="s">
        <v>51</v>
      </c>
      <c r="F18" s="262"/>
      <c r="G18" s="102"/>
    </row>
    <row r="19" spans="1:29" x14ac:dyDescent="0.25">
      <c r="A19" s="69">
        <v>43</v>
      </c>
      <c r="B19" s="70">
        <v>0.1</v>
      </c>
      <c r="C19" s="71" t="s">
        <v>49</v>
      </c>
      <c r="D19" s="69">
        <v>80</v>
      </c>
      <c r="E19" s="71" t="s">
        <v>4</v>
      </c>
      <c r="F19" s="70">
        <v>15000</v>
      </c>
      <c r="G19" s="83"/>
    </row>
    <row r="20" spans="1:29" x14ac:dyDescent="0.25">
      <c r="A20" s="69">
        <v>44</v>
      </c>
      <c r="B20" s="70">
        <v>0.2</v>
      </c>
      <c r="C20" s="71" t="s">
        <v>50</v>
      </c>
      <c r="D20" s="69">
        <v>100</v>
      </c>
      <c r="E20" s="71" t="s">
        <v>52</v>
      </c>
      <c r="F20" s="70">
        <v>4500</v>
      </c>
      <c r="G20" s="83"/>
    </row>
    <row r="21" spans="1:29" x14ac:dyDescent="0.25">
      <c r="A21" s="69">
        <v>45</v>
      </c>
      <c r="B21" s="70">
        <v>0.4</v>
      </c>
      <c r="C21" s="80" t="s">
        <v>83</v>
      </c>
      <c r="D21" s="81"/>
      <c r="E21" s="80" t="s">
        <v>84</v>
      </c>
      <c r="F21" s="82"/>
      <c r="G21" s="92"/>
    </row>
    <row r="22" spans="1:29" x14ac:dyDescent="0.25">
      <c r="A22" s="69">
        <v>46</v>
      </c>
      <c r="B22" s="70">
        <v>0.2</v>
      </c>
      <c r="C22" s="74"/>
      <c r="D22" s="75"/>
      <c r="E22" s="78"/>
      <c r="F22" s="75"/>
      <c r="G22" s="92"/>
    </row>
    <row r="23" spans="1:29" x14ac:dyDescent="0.25">
      <c r="A23" s="69">
        <v>47</v>
      </c>
      <c r="B23" s="70">
        <v>0.1</v>
      </c>
      <c r="C23" s="74"/>
      <c r="D23" s="75"/>
      <c r="E23" s="78"/>
      <c r="F23" s="75"/>
      <c r="G23" s="92"/>
    </row>
    <row r="24" spans="1:29" x14ac:dyDescent="0.25">
      <c r="A24" s="73" t="s">
        <v>1</v>
      </c>
      <c r="B24" s="73">
        <f>SUM(B19:B23)</f>
        <v>1.0000000000000002</v>
      </c>
      <c r="C24" s="76"/>
      <c r="D24" s="77"/>
      <c r="E24" s="79"/>
      <c r="F24" s="77"/>
      <c r="G24" s="92"/>
      <c r="R24" s="123" t="s">
        <v>179</v>
      </c>
      <c r="S24" s="123" t="s">
        <v>180</v>
      </c>
      <c r="T24" s="123" t="s">
        <v>181</v>
      </c>
      <c r="U24" s="123" t="s">
        <v>182</v>
      </c>
      <c r="V24" s="123" t="s">
        <v>183</v>
      </c>
      <c r="W24" s="123" t="s">
        <v>184</v>
      </c>
      <c r="X24" s="123" t="s">
        <v>185</v>
      </c>
      <c r="Y24" s="123" t="s">
        <v>186</v>
      </c>
    </row>
    <row r="25" spans="1:29" x14ac:dyDescent="0.25">
      <c r="C25" s="1"/>
      <c r="H25" s="261" t="s">
        <v>76</v>
      </c>
      <c r="I25" s="262"/>
      <c r="J25" s="72"/>
      <c r="K25" s="263" t="s">
        <v>144</v>
      </c>
      <c r="L25" s="262"/>
      <c r="M25" s="72"/>
      <c r="Q25" s="123">
        <v>25</v>
      </c>
      <c r="R25" s="261" t="s">
        <v>76</v>
      </c>
      <c r="S25" s="262"/>
      <c r="T25" s="72"/>
      <c r="U25" s="263" t="s">
        <v>144</v>
      </c>
      <c r="V25" s="262"/>
      <c r="W25" s="72"/>
      <c r="AA25" s="123" t="s">
        <v>187</v>
      </c>
      <c r="AB25" s="123" t="s">
        <v>188</v>
      </c>
      <c r="AC25" s="123" t="s">
        <v>189</v>
      </c>
    </row>
    <row r="26" spans="1:29" ht="16.5" customHeight="1" x14ac:dyDescent="0.25">
      <c r="A26" s="104" t="s">
        <v>59</v>
      </c>
      <c r="B26" s="122" t="s">
        <v>192</v>
      </c>
      <c r="C26" s="142" t="s">
        <v>191</v>
      </c>
      <c r="E26" s="84"/>
      <c r="H26" s="85" t="s">
        <v>148</v>
      </c>
      <c r="I26" s="88" t="s">
        <v>0</v>
      </c>
      <c r="J26" s="85" t="s">
        <v>145</v>
      </c>
      <c r="K26" s="70" t="s">
        <v>146</v>
      </c>
      <c r="L26" s="70" t="s">
        <v>147</v>
      </c>
      <c r="M26" s="85" t="s">
        <v>151</v>
      </c>
      <c r="Q26" s="123">
        <v>26</v>
      </c>
      <c r="R26" s="85" t="s">
        <v>148</v>
      </c>
      <c r="S26" s="88" t="s">
        <v>0</v>
      </c>
      <c r="T26" s="85" t="s">
        <v>145</v>
      </c>
      <c r="U26" s="122" t="s">
        <v>146</v>
      </c>
      <c r="V26" s="122" t="s">
        <v>147</v>
      </c>
      <c r="W26" s="85" t="s">
        <v>151</v>
      </c>
      <c r="AA26" s="104" t="s">
        <v>59</v>
      </c>
      <c r="AB26" s="122" t="s">
        <v>190</v>
      </c>
      <c r="AC26" s="141" t="s">
        <v>191</v>
      </c>
    </row>
    <row r="27" spans="1:29" x14ac:dyDescent="0.25">
      <c r="A27" s="105" t="s">
        <v>60</v>
      </c>
      <c r="B27" s="106">
        <f>AVERAGE(O45:O47)</f>
        <v>216339.84491440398</v>
      </c>
      <c r="C27" s="108" t="s">
        <v>152</v>
      </c>
      <c r="H27" s="69">
        <v>43</v>
      </c>
      <c r="I27" s="70">
        <v>0.1</v>
      </c>
      <c r="J27" s="86">
        <f>I27</f>
        <v>0.1</v>
      </c>
      <c r="K27" s="70">
        <v>0</v>
      </c>
      <c r="L27" s="86">
        <f>J27</f>
        <v>0.1</v>
      </c>
      <c r="M27" s="69">
        <v>43</v>
      </c>
      <c r="Q27" s="123">
        <v>27</v>
      </c>
      <c r="R27" s="69">
        <v>43</v>
      </c>
      <c r="S27" s="122">
        <v>0.1</v>
      </c>
      <c r="T27" s="86"/>
      <c r="U27" s="122"/>
      <c r="V27" s="86"/>
      <c r="W27" s="69">
        <v>43</v>
      </c>
      <c r="AA27" s="105" t="s">
        <v>60</v>
      </c>
      <c r="AB27" s="106"/>
      <c r="AC27" s="108"/>
    </row>
    <row r="28" spans="1:29" x14ac:dyDescent="0.25">
      <c r="A28" s="105" t="s">
        <v>8</v>
      </c>
      <c r="B28" s="106">
        <f>STDEV(O45:O47)</f>
        <v>962497.70296498912</v>
      </c>
      <c r="C28" s="108" t="s">
        <v>153</v>
      </c>
      <c r="H28" s="69">
        <v>44</v>
      </c>
      <c r="I28" s="70">
        <v>0.2</v>
      </c>
      <c r="J28" s="86">
        <f>J27+I28</f>
        <v>0.30000000000000004</v>
      </c>
      <c r="K28" s="86">
        <f>L27</f>
        <v>0.1</v>
      </c>
      <c r="L28" s="86">
        <f>J28</f>
        <v>0.30000000000000004</v>
      </c>
      <c r="M28" s="69">
        <v>44</v>
      </c>
      <c r="Q28" s="123">
        <v>28</v>
      </c>
      <c r="R28" s="69">
        <v>44</v>
      </c>
      <c r="S28" s="122">
        <v>0.2</v>
      </c>
      <c r="T28" s="86"/>
      <c r="U28" s="86"/>
      <c r="V28" s="86"/>
      <c r="W28" s="69">
        <v>44</v>
      </c>
      <c r="AA28" s="105" t="s">
        <v>8</v>
      </c>
      <c r="AB28" s="106"/>
      <c r="AC28" s="108"/>
    </row>
    <row r="29" spans="1:29" x14ac:dyDescent="0.25">
      <c r="A29" s="105" t="s">
        <v>61</v>
      </c>
      <c r="B29" s="106">
        <f>MIN(O45:O47)</f>
        <v>-592546.86965442519</v>
      </c>
      <c r="C29" s="108" t="s">
        <v>154</v>
      </c>
      <c r="H29" s="69">
        <v>45</v>
      </c>
      <c r="I29" s="70">
        <v>0.4</v>
      </c>
      <c r="J29" s="86">
        <f>J28+I29</f>
        <v>0.70000000000000007</v>
      </c>
      <c r="K29" s="86">
        <f>L28</f>
        <v>0.30000000000000004</v>
      </c>
      <c r="L29" s="86">
        <f>J29</f>
        <v>0.70000000000000007</v>
      </c>
      <c r="M29" s="69">
        <v>45</v>
      </c>
      <c r="Q29" s="123">
        <v>29</v>
      </c>
      <c r="R29" s="69">
        <v>45</v>
      </c>
      <c r="S29" s="122">
        <v>0.4</v>
      </c>
      <c r="T29" s="86"/>
      <c r="U29" s="86"/>
      <c r="V29" s="86"/>
      <c r="W29" s="69">
        <v>45</v>
      </c>
      <c r="AA29" s="105" t="s">
        <v>61</v>
      </c>
      <c r="AB29" s="106"/>
      <c r="AC29" s="108"/>
    </row>
    <row r="30" spans="1:29" x14ac:dyDescent="0.25">
      <c r="A30" s="105" t="s">
        <v>62</v>
      </c>
      <c r="B30" s="106">
        <f>MAX(O45:O47)</f>
        <v>1280842.6998643051</v>
      </c>
      <c r="C30" s="108" t="s">
        <v>155</v>
      </c>
      <c r="H30" s="69">
        <v>46</v>
      </c>
      <c r="I30" s="70">
        <v>0.2</v>
      </c>
      <c r="J30" s="86">
        <f>J29+I30</f>
        <v>0.90000000000000013</v>
      </c>
      <c r="K30" s="86">
        <f>L29</f>
        <v>0.70000000000000007</v>
      </c>
      <c r="L30" s="86">
        <f>J30</f>
        <v>0.90000000000000013</v>
      </c>
      <c r="M30" s="69">
        <v>46</v>
      </c>
      <c r="Q30" s="123">
        <v>30</v>
      </c>
      <c r="R30" s="69">
        <v>46</v>
      </c>
      <c r="S30" s="122">
        <v>0.2</v>
      </c>
      <c r="T30" s="86"/>
      <c r="U30" s="86"/>
      <c r="V30" s="86"/>
      <c r="W30" s="69">
        <v>46</v>
      </c>
      <c r="AA30" s="105" t="s">
        <v>62</v>
      </c>
      <c r="AB30" s="106"/>
      <c r="AC30" s="108"/>
    </row>
    <row r="31" spans="1:29" x14ac:dyDescent="0.25">
      <c r="A31" s="105" t="s">
        <v>63</v>
      </c>
      <c r="B31" s="122">
        <f>COUNTIF(O45:O47,"&lt;0")</f>
        <v>2</v>
      </c>
      <c r="C31" s="108" t="s">
        <v>156</v>
      </c>
      <c r="H31" s="69">
        <v>47</v>
      </c>
      <c r="I31" s="70">
        <v>0.1</v>
      </c>
      <c r="J31" s="86">
        <f>J30+I31</f>
        <v>1.0000000000000002</v>
      </c>
      <c r="K31" s="86">
        <f>L30</f>
        <v>0.90000000000000013</v>
      </c>
      <c r="L31" s="86">
        <f>J31</f>
        <v>1.0000000000000002</v>
      </c>
      <c r="M31" s="69">
        <v>47</v>
      </c>
      <c r="Q31" s="123">
        <v>31</v>
      </c>
      <c r="R31" s="69">
        <v>47</v>
      </c>
      <c r="S31" s="122">
        <v>0.1</v>
      </c>
      <c r="T31" s="86"/>
      <c r="U31" s="86"/>
      <c r="V31" s="86"/>
      <c r="W31" s="69">
        <v>47</v>
      </c>
      <c r="AA31" s="105" t="s">
        <v>63</v>
      </c>
      <c r="AB31" s="122"/>
      <c r="AC31" s="108"/>
    </row>
    <row r="32" spans="1:29" x14ac:dyDescent="0.25">
      <c r="A32" s="105" t="s">
        <v>66</v>
      </c>
      <c r="B32" s="122">
        <f>COUNT(O45:O47)</f>
        <v>3</v>
      </c>
      <c r="C32" s="108" t="s">
        <v>157</v>
      </c>
      <c r="H32" s="96" t="s">
        <v>1</v>
      </c>
      <c r="I32" s="96">
        <f>SUM(I27:I31)</f>
        <v>1.0000000000000002</v>
      </c>
      <c r="J32" s="93"/>
      <c r="K32" s="94"/>
      <c r="L32" s="94"/>
      <c r="Q32" s="123">
        <v>32</v>
      </c>
      <c r="R32" s="96" t="s">
        <v>1</v>
      </c>
      <c r="S32" s="96">
        <f>SUM(S27:S31)</f>
        <v>1.0000000000000002</v>
      </c>
      <c r="T32" s="93"/>
      <c r="U32" s="94"/>
      <c r="V32" s="94"/>
      <c r="AA32" s="105" t="s">
        <v>66</v>
      </c>
      <c r="AB32" s="122"/>
      <c r="AC32" s="108"/>
    </row>
    <row r="33" spans="1:29" x14ac:dyDescent="0.25">
      <c r="A33" s="105" t="s">
        <v>64</v>
      </c>
      <c r="B33" s="107">
        <f>B31/B32</f>
        <v>0.66666666666666663</v>
      </c>
      <c r="C33" s="108" t="s">
        <v>158</v>
      </c>
      <c r="Q33" s="123">
        <v>33</v>
      </c>
      <c r="AA33" s="105" t="s">
        <v>64</v>
      </c>
      <c r="AB33" s="107"/>
      <c r="AC33" s="108"/>
    </row>
    <row r="34" spans="1:29" x14ac:dyDescent="0.25">
      <c r="A34" s="105" t="s">
        <v>5</v>
      </c>
      <c r="B34" s="106">
        <f>STDEV(O45:O47)/SQRT(B32)</f>
        <v>555698.30790123297</v>
      </c>
      <c r="C34" s="108" t="s">
        <v>159</v>
      </c>
      <c r="H34" s="264" t="s">
        <v>48</v>
      </c>
      <c r="I34" s="262"/>
      <c r="J34" s="134"/>
      <c r="K34" s="265"/>
      <c r="L34" s="266"/>
      <c r="M34" s="92"/>
      <c r="Q34" s="123">
        <v>34</v>
      </c>
      <c r="R34" s="264" t="s">
        <v>48</v>
      </c>
      <c r="S34" s="262"/>
      <c r="T34" s="134"/>
      <c r="U34" s="265"/>
      <c r="V34" s="266"/>
      <c r="W34" s="92"/>
      <c r="AA34" s="105" t="s">
        <v>5</v>
      </c>
      <c r="AB34" s="106"/>
      <c r="AC34" s="108"/>
    </row>
    <row r="35" spans="1:29" ht="15" customHeight="1" x14ac:dyDescent="0.25">
      <c r="A35" s="105" t="s">
        <v>72</v>
      </c>
      <c r="B35" s="106">
        <f>NORMINV(0.975,0,1)*B34</f>
        <v>1089148.6697562661</v>
      </c>
      <c r="C35" s="108" t="s">
        <v>160</v>
      </c>
      <c r="H35" s="122" t="s">
        <v>150</v>
      </c>
      <c r="I35" s="85" t="s">
        <v>163</v>
      </c>
      <c r="J35" s="259" t="s">
        <v>165</v>
      </c>
      <c r="K35" s="260"/>
      <c r="L35" s="260"/>
      <c r="M35" s="260"/>
      <c r="Q35" s="123">
        <v>35</v>
      </c>
      <c r="R35" s="122" t="s">
        <v>150</v>
      </c>
      <c r="S35" s="85" t="s">
        <v>163</v>
      </c>
      <c r="T35" s="259"/>
      <c r="U35" s="260"/>
      <c r="V35" s="260"/>
      <c r="W35" s="260"/>
      <c r="AA35" s="105" t="s">
        <v>72</v>
      </c>
      <c r="AB35" s="106"/>
      <c r="AC35" s="108"/>
    </row>
    <row r="36" spans="1:29" x14ac:dyDescent="0.25">
      <c r="A36" s="105" t="s">
        <v>71</v>
      </c>
      <c r="B36" s="106">
        <f>B27-B35</f>
        <v>-872808.82484186208</v>
      </c>
      <c r="C36" s="108" t="s">
        <v>161</v>
      </c>
      <c r="H36" s="129">
        <f ca="1">RAND()</f>
        <v>0.32974790359474737</v>
      </c>
      <c r="I36" s="100">
        <f ca="1">$D$19+H36*($D$20-$D$19)</f>
        <v>86.594958071894951</v>
      </c>
      <c r="J36" s="135" t="s">
        <v>164</v>
      </c>
      <c r="K36" s="132"/>
      <c r="L36" s="132"/>
      <c r="M36" s="133"/>
      <c r="Q36" s="123">
        <v>36</v>
      </c>
      <c r="R36" s="129">
        <f ca="1">RAND()</f>
        <v>0.27715624600724942</v>
      </c>
      <c r="S36" s="100"/>
      <c r="T36" s="135"/>
      <c r="U36" s="132"/>
      <c r="V36" s="132"/>
      <c r="W36" s="133"/>
      <c r="AA36" s="105" t="s">
        <v>71</v>
      </c>
      <c r="AB36" s="106"/>
      <c r="AC36" s="108"/>
    </row>
    <row r="37" spans="1:29" x14ac:dyDescent="0.25">
      <c r="A37" s="105" t="s">
        <v>73</v>
      </c>
      <c r="B37" s="106">
        <f>B27+B35</f>
        <v>1305488.51467067</v>
      </c>
      <c r="C37" s="108" t="s">
        <v>162</v>
      </c>
      <c r="H37" s="140" t="s">
        <v>176</v>
      </c>
      <c r="I37" s="139"/>
      <c r="J37" s="132"/>
      <c r="K37" s="132"/>
      <c r="L37" s="132"/>
      <c r="M37" s="133"/>
      <c r="N37" s="92"/>
      <c r="O37" s="92"/>
      <c r="Q37" s="123">
        <v>37</v>
      </c>
      <c r="R37" s="140"/>
      <c r="S37" s="139"/>
      <c r="T37" s="132"/>
      <c r="U37" s="132"/>
      <c r="V37" s="132"/>
      <c r="W37" s="133"/>
      <c r="X37" s="92"/>
      <c r="Y37" s="92"/>
      <c r="AA37" s="105" t="s">
        <v>73</v>
      </c>
      <c r="AB37" s="106"/>
      <c r="AC37" s="108"/>
    </row>
    <row r="38" spans="1:29" x14ac:dyDescent="0.25">
      <c r="H38" s="264" t="s">
        <v>51</v>
      </c>
      <c r="I38" s="262"/>
      <c r="J38" s="102"/>
      <c r="K38" s="265"/>
      <c r="L38" s="266"/>
      <c r="M38" s="92"/>
      <c r="Q38" s="123">
        <v>38</v>
      </c>
      <c r="R38" s="264" t="s">
        <v>51</v>
      </c>
      <c r="S38" s="262"/>
      <c r="T38" s="102"/>
      <c r="U38" s="265"/>
      <c r="V38" s="266"/>
      <c r="W38" s="92"/>
    </row>
    <row r="39" spans="1:29" x14ac:dyDescent="0.25">
      <c r="H39" s="122" t="s">
        <v>150</v>
      </c>
      <c r="I39" s="85" t="s">
        <v>58</v>
      </c>
      <c r="J39" s="259" t="s">
        <v>166</v>
      </c>
      <c r="K39" s="260"/>
      <c r="L39" s="260"/>
      <c r="M39" s="260"/>
      <c r="Q39" s="123">
        <v>39</v>
      </c>
      <c r="R39" s="122" t="s">
        <v>150</v>
      </c>
      <c r="S39" s="85" t="s">
        <v>58</v>
      </c>
      <c r="T39" s="259"/>
      <c r="U39" s="260"/>
      <c r="V39" s="260"/>
      <c r="W39" s="260"/>
    </row>
    <row r="40" spans="1:29" x14ac:dyDescent="0.25">
      <c r="E40">
        <f>NORMINV(0.0836,15000,4500)</f>
        <v>8784.3441672617155</v>
      </c>
      <c r="H40" s="91">
        <f ca="1">RAND()</f>
        <v>0.55316479063476565</v>
      </c>
      <c r="I40" s="89">
        <f ca="1">NORMINV(H40,$F$19,$F$20)</f>
        <v>15601.475792473884</v>
      </c>
      <c r="J40" s="138" t="s">
        <v>171</v>
      </c>
      <c r="K40" s="120"/>
      <c r="L40" s="120"/>
      <c r="M40" s="83"/>
      <c r="Q40" s="123">
        <v>40</v>
      </c>
      <c r="R40" s="91">
        <f ca="1">RAND()</f>
        <v>0.45683604461957783</v>
      </c>
      <c r="S40" s="89"/>
      <c r="T40" s="138"/>
      <c r="U40" s="120"/>
      <c r="V40" s="120"/>
      <c r="W40" s="83"/>
    </row>
    <row r="41" spans="1:29" x14ac:dyDescent="0.25">
      <c r="H41" s="137" t="s">
        <v>176</v>
      </c>
      <c r="I41" s="136"/>
      <c r="J41" s="138"/>
      <c r="K41" s="120"/>
      <c r="L41" s="120"/>
      <c r="M41" s="83"/>
      <c r="Q41" s="123">
        <v>41</v>
      </c>
      <c r="R41" s="137"/>
      <c r="S41" s="136"/>
      <c r="T41" s="138"/>
      <c r="U41" s="120"/>
      <c r="V41" s="120"/>
      <c r="W41" s="83"/>
    </row>
    <row r="42" spans="1:29" x14ac:dyDescent="0.25">
      <c r="G42" s="49"/>
      <c r="H42" t="s">
        <v>167</v>
      </c>
      <c r="N42" s="65" t="s">
        <v>177</v>
      </c>
      <c r="O42" s="65"/>
      <c r="Q42" s="123">
        <v>42</v>
      </c>
      <c r="R42" t="s">
        <v>167</v>
      </c>
      <c r="X42" s="65"/>
      <c r="Y42" s="65"/>
    </row>
    <row r="43" spans="1:29" ht="15" customHeight="1" x14ac:dyDescent="0.25">
      <c r="G43" s="49"/>
      <c r="H43" s="98"/>
      <c r="I43" s="98"/>
      <c r="J43" s="70" t="s">
        <v>55</v>
      </c>
      <c r="K43" s="70"/>
      <c r="L43" s="70" t="s">
        <v>57</v>
      </c>
      <c r="M43" s="70"/>
      <c r="N43" s="89" t="s">
        <v>65</v>
      </c>
      <c r="O43" s="70"/>
      <c r="Q43" s="123">
        <v>43</v>
      </c>
      <c r="R43" s="98"/>
      <c r="S43" s="98"/>
      <c r="T43" s="122" t="s">
        <v>55</v>
      </c>
      <c r="U43" s="122"/>
      <c r="V43" s="122" t="s">
        <v>57</v>
      </c>
      <c r="W43" s="122"/>
      <c r="X43" s="89" t="s">
        <v>65</v>
      </c>
      <c r="Y43" s="122"/>
    </row>
    <row r="44" spans="1:29" x14ac:dyDescent="0.25">
      <c r="G44" s="49"/>
      <c r="H44" s="70" t="s">
        <v>54</v>
      </c>
      <c r="I44" s="70" t="s">
        <v>150</v>
      </c>
      <c r="J44" s="70" t="s">
        <v>56</v>
      </c>
      <c r="K44" s="70" t="s">
        <v>150</v>
      </c>
      <c r="L44" s="70" t="s">
        <v>56</v>
      </c>
      <c r="M44" s="70" t="s">
        <v>150</v>
      </c>
      <c r="N44" s="89" t="s">
        <v>58</v>
      </c>
      <c r="O44" s="70" t="s">
        <v>138</v>
      </c>
      <c r="Q44" s="123">
        <v>44</v>
      </c>
      <c r="R44" s="122" t="s">
        <v>54</v>
      </c>
      <c r="S44" s="122" t="s">
        <v>150</v>
      </c>
      <c r="T44" s="122" t="s">
        <v>56</v>
      </c>
      <c r="U44" s="122" t="s">
        <v>150</v>
      </c>
      <c r="V44" s="122" t="s">
        <v>56</v>
      </c>
      <c r="W44" s="122" t="s">
        <v>150</v>
      </c>
      <c r="X44" s="89" t="s">
        <v>58</v>
      </c>
      <c r="Y44" s="122" t="s">
        <v>138</v>
      </c>
    </row>
    <row r="45" spans="1:29" x14ac:dyDescent="0.25">
      <c r="G45" s="49"/>
      <c r="H45" s="70">
        <v>1</v>
      </c>
      <c r="I45" s="91">
        <v>0.34620000000000001</v>
      </c>
      <c r="J45" s="99">
        <f>VLOOKUP(I45,$K$27:$M$31,3)</f>
        <v>45</v>
      </c>
      <c r="K45" s="91">
        <v>0.90500000000000003</v>
      </c>
      <c r="L45" s="100">
        <f>$D$19+K45*($D$20-$D$19)</f>
        <v>98.1</v>
      </c>
      <c r="M45" s="91">
        <v>6.6E-3</v>
      </c>
      <c r="N45" s="190">
        <f>NORMINV(M45,$F$19,$F$20)</f>
        <v>3847.5271987306405</v>
      </c>
      <c r="O45" s="101">
        <f>($B$4-J45-L45)*N45-$B$5-$B$6</f>
        <v>-592546.86965442519</v>
      </c>
      <c r="Q45" s="123">
        <v>45</v>
      </c>
      <c r="R45" s="122">
        <v>1</v>
      </c>
      <c r="S45" s="91">
        <v>0.34620000000000001</v>
      </c>
      <c r="T45" s="99"/>
      <c r="U45" s="91">
        <v>0.90500000000000003</v>
      </c>
      <c r="V45" s="100"/>
      <c r="W45" s="91">
        <v>6.6E-3</v>
      </c>
      <c r="X45" s="89"/>
      <c r="Y45" s="101"/>
    </row>
    <row r="46" spans="1:29" x14ac:dyDescent="0.25">
      <c r="G46" s="49"/>
      <c r="H46" s="70">
        <v>2</v>
      </c>
      <c r="I46" s="91">
        <v>0.95960000000000001</v>
      </c>
      <c r="J46" s="99">
        <f>VLOOKUP(I46,$K$27:$M$31,3)</f>
        <v>47</v>
      </c>
      <c r="K46" s="91">
        <v>0.22720000000000001</v>
      </c>
      <c r="L46" s="100">
        <f>$D$19+K46*($D$20-$D$19)</f>
        <v>84.543999999999997</v>
      </c>
      <c r="M46" s="91">
        <v>6.4799999999999996E-2</v>
      </c>
      <c r="N46" s="89">
        <f>NORMINV(M46,$F$19,$F$20)</f>
        <v>8179.4348907959748</v>
      </c>
      <c r="O46" s="101">
        <f>($B$4-J46-L46)*N46-$B$5-$B$6</f>
        <v>-39276.295466667973</v>
      </c>
      <c r="Q46" s="123">
        <v>46</v>
      </c>
      <c r="R46" s="122">
        <v>2</v>
      </c>
      <c r="S46" s="91">
        <v>0.95960000000000001</v>
      </c>
      <c r="T46" s="99"/>
      <c r="U46" s="91">
        <v>0.22720000000000001</v>
      </c>
      <c r="V46" s="100"/>
      <c r="W46" s="91">
        <v>6.4799999999999996E-2</v>
      </c>
      <c r="X46" s="89"/>
      <c r="Y46" s="101"/>
    </row>
    <row r="47" spans="1:29" x14ac:dyDescent="0.25">
      <c r="G47" s="49"/>
      <c r="H47" s="70">
        <v>3</v>
      </c>
      <c r="I47" s="91">
        <v>0.15920000000000001</v>
      </c>
      <c r="J47" s="99">
        <f>VLOOKUP(I47,$K$27:$M$31,3)</f>
        <v>44</v>
      </c>
      <c r="K47" s="91">
        <v>0.77280000000000004</v>
      </c>
      <c r="L47" s="100">
        <f>$D$19+K47*($D$20-$D$19)</f>
        <v>95.456000000000003</v>
      </c>
      <c r="M47" s="91">
        <v>0.90210000000000001</v>
      </c>
      <c r="N47" s="89">
        <f>NORMINV(M47,$F$19,$F$20)</f>
        <v>20821.247168848182</v>
      </c>
      <c r="O47" s="101">
        <f>($B$4-J47-L47)*N47-$B$5-$B$6</f>
        <v>1280842.6998643051</v>
      </c>
      <c r="Q47" s="123">
        <v>47</v>
      </c>
      <c r="R47" s="122">
        <v>3</v>
      </c>
      <c r="S47" s="91">
        <v>0.15920000000000001</v>
      </c>
      <c r="T47" s="99"/>
      <c r="U47" s="91">
        <v>0.77280000000000004</v>
      </c>
      <c r="V47" s="100"/>
      <c r="W47" s="91">
        <v>0.90210000000000001</v>
      </c>
      <c r="X47" s="89"/>
      <c r="Y47" s="101"/>
    </row>
    <row r="48" spans="1:29" x14ac:dyDescent="0.25">
      <c r="J48" s="54" t="s">
        <v>170</v>
      </c>
      <c r="N48" s="54"/>
      <c r="O48" s="103" t="s">
        <v>169</v>
      </c>
      <c r="Q48" s="123">
        <v>48</v>
      </c>
      <c r="T48" s="54"/>
      <c r="X48" s="54"/>
      <c r="Y48" s="103"/>
    </row>
    <row r="49" spans="8:22" x14ac:dyDescent="0.25">
      <c r="J49" s="54"/>
      <c r="L49" s="54" t="s">
        <v>178</v>
      </c>
      <c r="Q49" s="123">
        <v>49</v>
      </c>
      <c r="T49" s="54"/>
      <c r="V49" s="54"/>
    </row>
    <row r="50" spans="8:22" x14ac:dyDescent="0.25">
      <c r="H50" t="s">
        <v>168</v>
      </c>
      <c r="L50" s="54"/>
      <c r="Q50" s="123">
        <v>50</v>
      </c>
      <c r="R50" t="s">
        <v>168</v>
      </c>
      <c r="V50" s="54"/>
    </row>
    <row r="51" spans="8:22" x14ac:dyDescent="0.25">
      <c r="H51" s="98"/>
      <c r="I51" s="122" t="s">
        <v>55</v>
      </c>
      <c r="J51" s="122" t="s">
        <v>57</v>
      </c>
      <c r="K51" s="89" t="s">
        <v>65</v>
      </c>
      <c r="L51" s="122"/>
      <c r="Q51" s="123">
        <v>51</v>
      </c>
      <c r="R51" s="98"/>
      <c r="S51" s="122" t="s">
        <v>55</v>
      </c>
      <c r="T51" s="122" t="s">
        <v>57</v>
      </c>
      <c r="U51" s="89" t="s">
        <v>65</v>
      </c>
      <c r="V51" s="122"/>
    </row>
    <row r="52" spans="8:22" x14ac:dyDescent="0.25">
      <c r="H52" s="122" t="s">
        <v>54</v>
      </c>
      <c r="I52" s="122" t="s">
        <v>56</v>
      </c>
      <c r="J52" s="122" t="s">
        <v>56</v>
      </c>
      <c r="K52" s="89" t="s">
        <v>58</v>
      </c>
      <c r="L52" s="122" t="s">
        <v>138</v>
      </c>
      <c r="Q52" s="123">
        <v>52</v>
      </c>
      <c r="R52" s="122" t="s">
        <v>54</v>
      </c>
      <c r="S52" s="122" t="s">
        <v>56</v>
      </c>
      <c r="T52" s="122" t="s">
        <v>56</v>
      </c>
      <c r="U52" s="89" t="s">
        <v>58</v>
      </c>
      <c r="V52" s="122" t="s">
        <v>138</v>
      </c>
    </row>
    <row r="53" spans="8:22" x14ac:dyDescent="0.25">
      <c r="H53" s="122">
        <v>1</v>
      </c>
      <c r="I53" s="99">
        <f ca="1">VLOOKUP(RAND(),$K$27:$M$31,3)</f>
        <v>43</v>
      </c>
      <c r="J53" s="100">
        <f ca="1">$D$19+RAND()*($D$20-$D$19)</f>
        <v>92.718960607267945</v>
      </c>
      <c r="K53" s="89">
        <f ca="1">NORMINV(RAND(),$F$19,$F$20)</f>
        <v>13017.217208007516</v>
      </c>
      <c r="L53" s="101">
        <f ca="1">($B$4-I53-J53)*K53-$B$5-$B$6</f>
        <v>474603.89532404905</v>
      </c>
      <c r="Q53" s="123">
        <v>53</v>
      </c>
      <c r="R53" s="122">
        <v>1</v>
      </c>
      <c r="S53" s="99">
        <f ca="1">VLOOKUP(RAND(),$K$27:$M$31,3)</f>
        <v>44</v>
      </c>
      <c r="T53" s="100">
        <f ca="1">$D$19+RAND()*($D$20-$D$19)</f>
        <v>82.353237807391764</v>
      </c>
      <c r="U53" s="89">
        <f ca="1">NORMINV(RAND(),$F$19,$F$20)</f>
        <v>20287.922487084332</v>
      </c>
      <c r="V53" s="101">
        <f ca="1">($B$4-S53-T53)*U53-$B$5-$B$6</f>
        <v>1488248.0046555009</v>
      </c>
    </row>
    <row r="54" spans="8:22" x14ac:dyDescent="0.25">
      <c r="H54" s="122">
        <v>2</v>
      </c>
      <c r="I54" s="99">
        <f ca="1">VLOOKUP(RAND(),$K$27:$M$31,3)</f>
        <v>46</v>
      </c>
      <c r="J54" s="100">
        <f ca="1">$D$19+RAND()*($D$20-$D$19)</f>
        <v>83.236243186367645</v>
      </c>
      <c r="K54" s="89">
        <f ca="1">NORMINV(RAND(),$F$19,$F$20)</f>
        <v>8535.8982836405266</v>
      </c>
      <c r="L54" s="101">
        <f ca="1">($B$4-I54-J54)*K54-$B$5-$B$6</f>
        <v>22291.246227825875</v>
      </c>
      <c r="Q54" s="123">
        <v>54</v>
      </c>
      <c r="R54" s="122">
        <v>2</v>
      </c>
      <c r="S54" s="99">
        <f ca="1">VLOOKUP(RAND(),$K$27:$M$31,3)</f>
        <v>46</v>
      </c>
      <c r="T54" s="100">
        <f ca="1">$D$19+RAND()*($D$20-$D$19)</f>
        <v>90.506760607469332</v>
      </c>
      <c r="U54" s="89">
        <f ca="1">NORMINV(RAND(),$F$19,$F$20)</f>
        <v>18007.735130700938</v>
      </c>
      <c r="V54" s="101">
        <f ca="1">($B$4-S54-T54)*U54-$B$5-$B$6</f>
        <v>1025748.4589752252</v>
      </c>
    </row>
    <row r="55" spans="8:22" x14ac:dyDescent="0.25">
      <c r="H55" s="122">
        <v>3</v>
      </c>
      <c r="I55" s="99">
        <f ca="1">VLOOKUP(RAND(),$K$27:$M$31,3)</f>
        <v>44</v>
      </c>
      <c r="J55" s="100">
        <f ca="1">$D$19+RAND()*($D$20-$D$19)</f>
        <v>87.242690112071344</v>
      </c>
      <c r="K55" s="89">
        <f ca="1">NORMINV(RAND(),$F$19,$F$20)</f>
        <v>11710.639652843918</v>
      </c>
      <c r="L55" s="101">
        <f ca="1">($B$4-I55-J55)*K55-$B$5-$B$6</f>
        <v>379013.42258580658</v>
      </c>
      <c r="Q55" s="123">
        <v>55</v>
      </c>
      <c r="R55" s="122">
        <v>3</v>
      </c>
      <c r="S55" s="99">
        <f ca="1">VLOOKUP(RAND(),$K$27:$M$31,3)</f>
        <v>46</v>
      </c>
      <c r="T55" s="100">
        <f ca="1">$D$19+RAND()*($D$20-$D$19)</f>
        <v>99.964315450004918</v>
      </c>
      <c r="U55" s="89">
        <f ca="1">NORMINV(RAND(),$F$19,$F$20)</f>
        <v>9714.9008157706921</v>
      </c>
      <c r="V55" s="101">
        <f ca="1">($B$4-S55-T55)*U55-$B$5-$B$6</f>
        <v>981.45588823896833</v>
      </c>
    </row>
    <row r="56" spans="8:22" x14ac:dyDescent="0.25">
      <c r="I56" s="54" t="s">
        <v>172</v>
      </c>
      <c r="Q56" s="123">
        <v>56</v>
      </c>
      <c r="S56" s="54" t="s">
        <v>172</v>
      </c>
    </row>
    <row r="57" spans="8:22" x14ac:dyDescent="0.25">
      <c r="J57" s="54" t="s">
        <v>173</v>
      </c>
      <c r="Q57" s="123">
        <v>57</v>
      </c>
      <c r="T57" s="54" t="s">
        <v>173</v>
      </c>
    </row>
    <row r="58" spans="8:22" x14ac:dyDescent="0.25">
      <c r="K58" s="54" t="s">
        <v>174</v>
      </c>
      <c r="Q58" s="123">
        <v>58</v>
      </c>
      <c r="U58" s="54" t="s">
        <v>174</v>
      </c>
    </row>
    <row r="59" spans="8:22" x14ac:dyDescent="0.25">
      <c r="L59" s="54" t="s">
        <v>175</v>
      </c>
      <c r="Q59" s="123">
        <v>59</v>
      </c>
      <c r="V59" s="54" t="s">
        <v>175</v>
      </c>
    </row>
  </sheetData>
  <mergeCells count="18">
    <mergeCell ref="C18:D18"/>
    <mergeCell ref="E18:F18"/>
    <mergeCell ref="K25:L25"/>
    <mergeCell ref="K34:L34"/>
    <mergeCell ref="K38:L38"/>
    <mergeCell ref="H25:I25"/>
    <mergeCell ref="H34:I34"/>
    <mergeCell ref="H38:I38"/>
    <mergeCell ref="J35:M35"/>
    <mergeCell ref="J39:M39"/>
    <mergeCell ref="R25:S25"/>
    <mergeCell ref="U25:V25"/>
    <mergeCell ref="R34:S34"/>
    <mergeCell ref="U34:V34"/>
    <mergeCell ref="T35:W35"/>
    <mergeCell ref="R38:S38"/>
    <mergeCell ref="U38:V38"/>
    <mergeCell ref="T39:W39"/>
  </mergeCells>
  <hyperlinks>
    <hyperlink ref="AC26" r:id="rId1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20"/>
  <sheetViews>
    <sheetView workbookViewId="0"/>
  </sheetViews>
  <sheetFormatPr defaultRowHeight="15" x14ac:dyDescent="0.25"/>
  <cols>
    <col min="1" max="1" width="6.85546875" customWidth="1"/>
    <col min="2" max="2" width="12.42578125" customWidth="1"/>
    <col min="3" max="3" width="9.85546875" customWidth="1"/>
    <col min="4" max="4" width="11.28515625" style="50" customWidth="1"/>
    <col min="5" max="5" width="12.7109375" customWidth="1"/>
    <col min="6" max="6" width="1.85546875" customWidth="1"/>
    <col min="7" max="7" width="18.7109375" customWidth="1"/>
    <col min="8" max="8" width="12" customWidth="1"/>
    <col min="9" max="9" width="1.5703125" style="166" customWidth="1"/>
    <col min="10" max="10" width="26.42578125" customWidth="1"/>
    <col min="13" max="13" width="13.28515625" customWidth="1"/>
    <col min="14" max="14" width="11.42578125" customWidth="1"/>
  </cols>
  <sheetData>
    <row r="1" spans="1:15" x14ac:dyDescent="0.25">
      <c r="A1" s="41" t="s">
        <v>40</v>
      </c>
      <c r="G1" s="41" t="s">
        <v>59</v>
      </c>
      <c r="K1" t="s">
        <v>277</v>
      </c>
      <c r="M1" s="184">
        <f ca="1">COUNT(E121:E620)</f>
        <v>500</v>
      </c>
      <c r="N1" s="184">
        <f ca="1">COUNT(E121:E620)</f>
        <v>500</v>
      </c>
    </row>
    <row r="2" spans="1:15" x14ac:dyDescent="0.25">
      <c r="G2" s="224" t="s">
        <v>60</v>
      </c>
      <c r="H2" s="225">
        <f ca="1">AVERAGE(E121:E620)</f>
        <v>683910.21052855696</v>
      </c>
      <c r="I2" s="226"/>
      <c r="J2" s="223" t="s">
        <v>229</v>
      </c>
      <c r="K2" t="s">
        <v>280</v>
      </c>
      <c r="M2" s="231">
        <f ca="1">AVERAGE(E121:E620)</f>
        <v>683910.21052855696</v>
      </c>
      <c r="N2" s="192">
        <f>M21</f>
        <v>708339.75259995798</v>
      </c>
      <c r="O2" s="54" t="s">
        <v>360</v>
      </c>
    </row>
    <row r="3" spans="1:15" x14ac:dyDescent="0.25">
      <c r="A3" t="s">
        <v>41</v>
      </c>
      <c r="C3" s="44">
        <v>249</v>
      </c>
      <c r="G3" s="49" t="s">
        <v>8</v>
      </c>
      <c r="H3" s="46">
        <f ca="1">STDEV(E121:E620)</f>
        <v>499282.72893680283</v>
      </c>
      <c r="J3" s="54" t="s">
        <v>230</v>
      </c>
      <c r="K3" t="s">
        <v>8</v>
      </c>
      <c r="M3" s="221">
        <f ca="1">STDEV(E121:E620)</f>
        <v>499282.72893680283</v>
      </c>
      <c r="N3" s="192"/>
    </row>
    <row r="4" spans="1:15" x14ac:dyDescent="0.25">
      <c r="A4" t="s">
        <v>42</v>
      </c>
      <c r="C4" s="44">
        <v>400000</v>
      </c>
      <c r="G4" s="49" t="s">
        <v>61</v>
      </c>
      <c r="H4" s="45">
        <f ca="1">MIN(E121:E620)</f>
        <v>-1149632.0447262607</v>
      </c>
      <c r="J4" s="54" t="s">
        <v>231</v>
      </c>
      <c r="K4" t="s">
        <v>5</v>
      </c>
      <c r="M4" s="232">
        <f ca="1">M3/SQRT(M1)</f>
        <v>22328.602437885849</v>
      </c>
      <c r="N4" s="192">
        <f>M24</f>
        <v>20997.556856041527</v>
      </c>
      <c r="O4" s="54" t="s">
        <v>361</v>
      </c>
    </row>
    <row r="5" spans="1:15" x14ac:dyDescent="0.25">
      <c r="A5" t="s">
        <v>43</v>
      </c>
      <c r="C5" s="44">
        <v>600000</v>
      </c>
      <c r="G5" s="49" t="s">
        <v>62</v>
      </c>
      <c r="H5" s="45">
        <f ca="1">MAX(E121:E620)</f>
        <v>2182993.301829271</v>
      </c>
      <c r="J5" s="54" t="s">
        <v>232</v>
      </c>
      <c r="K5" t="s">
        <v>284</v>
      </c>
      <c r="M5" s="233">
        <f ca="1">TINV(0.05,M1-1)</f>
        <v>1.964729390987682</v>
      </c>
      <c r="N5" s="63">
        <f ca="1">TINV(0.05,N1-1)</f>
        <v>1.964729390987682</v>
      </c>
      <c r="O5" s="54" t="s">
        <v>362</v>
      </c>
    </row>
    <row r="6" spans="1:15" x14ac:dyDescent="0.25">
      <c r="G6" s="224" t="s">
        <v>63</v>
      </c>
      <c r="H6" s="227">
        <f ca="1">COUNTIF(E121:E620,"&lt;0")</f>
        <v>36</v>
      </c>
      <c r="I6" s="226"/>
      <c r="J6" s="223" t="s">
        <v>233</v>
      </c>
      <c r="K6" t="s">
        <v>285</v>
      </c>
      <c r="M6" s="232">
        <f ca="1">M5*M4</f>
        <v>43869.661469393533</v>
      </c>
      <c r="N6" s="63">
        <f ca="1">N5*N4</f>
        <v>41254.517093999697</v>
      </c>
      <c r="O6" s="54" t="s">
        <v>363</v>
      </c>
    </row>
    <row r="7" spans="1:15" x14ac:dyDescent="0.25">
      <c r="A7" s="41" t="s">
        <v>44</v>
      </c>
      <c r="D7" s="51" t="s">
        <v>48</v>
      </c>
      <c r="G7" s="49" t="s">
        <v>66</v>
      </c>
      <c r="H7">
        <f>COUNT(A121:A620)</f>
        <v>500</v>
      </c>
      <c r="J7" s="54" t="s">
        <v>234</v>
      </c>
      <c r="K7" t="s">
        <v>286</v>
      </c>
      <c r="M7" s="231">
        <f ca="1">M2-M6</f>
        <v>640040.54905916343</v>
      </c>
      <c r="N7" s="192">
        <f ca="1">N2-N6</f>
        <v>667085.23550595832</v>
      </c>
      <c r="O7" s="54" t="s">
        <v>364</v>
      </c>
    </row>
    <row r="8" spans="1:15" x14ac:dyDescent="0.25">
      <c r="A8" s="166" t="s">
        <v>45</v>
      </c>
      <c r="B8" s="166" t="s">
        <v>46</v>
      </c>
      <c r="C8" s="166"/>
      <c r="D8" s="50" t="s">
        <v>49</v>
      </c>
      <c r="E8" s="44">
        <v>80</v>
      </c>
      <c r="F8" s="40"/>
      <c r="G8" s="49" t="s">
        <v>64</v>
      </c>
      <c r="H8" s="67">
        <f ca="1">H6/H7</f>
        <v>7.1999999999999995E-2</v>
      </c>
      <c r="J8" s="54" t="s">
        <v>85</v>
      </c>
      <c r="K8" t="s">
        <v>287</v>
      </c>
      <c r="M8" s="231">
        <f ca="1">M2+M6</f>
        <v>727779.87199795048</v>
      </c>
      <c r="N8" s="192">
        <f ca="1">N2+N6</f>
        <v>749594.26969395764</v>
      </c>
      <c r="O8" s="54" t="s">
        <v>365</v>
      </c>
    </row>
    <row r="9" spans="1:15" x14ac:dyDescent="0.25">
      <c r="A9" s="221" t="s">
        <v>2</v>
      </c>
      <c r="B9" s="166" t="s">
        <v>2</v>
      </c>
      <c r="C9" s="221" t="s">
        <v>47</v>
      </c>
      <c r="D9" s="50" t="s">
        <v>50</v>
      </c>
      <c r="E9" s="44">
        <v>100</v>
      </c>
      <c r="F9" s="40"/>
      <c r="G9" s="49" t="s">
        <v>5</v>
      </c>
      <c r="H9" s="45">
        <f ca="1">STDEV(E121:E620)/SQRT(H7)</f>
        <v>22328.602437885849</v>
      </c>
      <c r="J9" s="54" t="s">
        <v>235</v>
      </c>
      <c r="M9" s="184"/>
      <c r="N9" s="184"/>
    </row>
    <row r="10" spans="1:15" x14ac:dyDescent="0.25">
      <c r="A10" s="42">
        <v>0</v>
      </c>
      <c r="B10" s="42">
        <v>0.1</v>
      </c>
      <c r="C10" s="44">
        <v>43</v>
      </c>
      <c r="E10" s="166"/>
      <c r="G10" s="49" t="s">
        <v>72</v>
      </c>
      <c r="H10" s="45">
        <f ca="1">TINV(0.05,H7-1)*H9</f>
        <v>43869.661469393533</v>
      </c>
      <c r="J10" s="54" t="s">
        <v>228</v>
      </c>
      <c r="K10" t="s">
        <v>288</v>
      </c>
      <c r="M10" s="184"/>
      <c r="N10" s="63">
        <f>N21</f>
        <v>43.72</v>
      </c>
      <c r="O10" s="54" t="s">
        <v>373</v>
      </c>
    </row>
    <row r="11" spans="1:15" x14ac:dyDescent="0.25">
      <c r="A11" s="42">
        <v>0.1</v>
      </c>
      <c r="B11" s="42">
        <v>0.3</v>
      </c>
      <c r="C11" s="44">
        <v>44</v>
      </c>
      <c r="E11" s="166"/>
      <c r="G11" s="49" t="s">
        <v>71</v>
      </c>
      <c r="H11" s="45">
        <f ca="1">H2-H10</f>
        <v>640040.54905916343</v>
      </c>
      <c r="J11" s="54" t="s">
        <v>86</v>
      </c>
      <c r="K11" s="218" t="s">
        <v>292</v>
      </c>
      <c r="M11" s="62"/>
      <c r="N11" s="62">
        <f ca="1">N10/N1</f>
        <v>8.7440000000000004E-2</v>
      </c>
      <c r="O11" s="54" t="s">
        <v>367</v>
      </c>
    </row>
    <row r="12" spans="1:15" x14ac:dyDescent="0.25">
      <c r="A12" s="42">
        <v>0.3</v>
      </c>
      <c r="B12" s="42">
        <v>0.7</v>
      </c>
      <c r="C12" s="44">
        <v>45</v>
      </c>
      <c r="D12" s="51" t="s">
        <v>51</v>
      </c>
      <c r="E12" s="166"/>
      <c r="G12" s="49" t="s">
        <v>73</v>
      </c>
      <c r="H12" s="45">
        <f ca="1">H2+H10</f>
        <v>727779.87199795048</v>
      </c>
      <c r="J12" s="54" t="s">
        <v>87</v>
      </c>
      <c r="K12" t="s">
        <v>293</v>
      </c>
      <c r="M12" s="62"/>
      <c r="N12" s="62">
        <f ca="1">SQRT(N11*(1-N11)/N1)</f>
        <v>1.2632833918009055E-2</v>
      </c>
      <c r="O12" s="54" t="s">
        <v>368</v>
      </c>
    </row>
    <row r="13" spans="1:15" x14ac:dyDescent="0.25">
      <c r="A13" s="42">
        <v>0.7</v>
      </c>
      <c r="B13" s="42">
        <v>0.9</v>
      </c>
      <c r="C13" s="44">
        <v>46</v>
      </c>
      <c r="D13" s="50" t="s">
        <v>4</v>
      </c>
      <c r="E13" s="166">
        <v>15000</v>
      </c>
      <c r="K13" t="s">
        <v>294</v>
      </c>
      <c r="M13" s="2"/>
      <c r="N13" s="2">
        <f>NORMSINV(0.975)</f>
        <v>1.9599639845400536</v>
      </c>
      <c r="O13" s="54" t="s">
        <v>340</v>
      </c>
    </row>
    <row r="14" spans="1:15" x14ac:dyDescent="0.25">
      <c r="A14" s="42">
        <v>0.9</v>
      </c>
      <c r="B14" s="42">
        <v>1</v>
      </c>
      <c r="C14" s="44">
        <v>47</v>
      </c>
      <c r="D14" s="50" t="s">
        <v>52</v>
      </c>
      <c r="E14" s="166">
        <v>4500</v>
      </c>
      <c r="G14" s="49" t="s">
        <v>12</v>
      </c>
      <c r="H14" s="45">
        <f ca="1">H5-H4</f>
        <v>3332625.346555532</v>
      </c>
      <c r="K14" t="s">
        <v>295</v>
      </c>
      <c r="M14" s="62"/>
      <c r="N14" s="62">
        <f ca="1">N13*N12</f>
        <v>2.4759899501973767E-2</v>
      </c>
      <c r="O14" s="54" t="s">
        <v>369</v>
      </c>
    </row>
    <row r="15" spans="1:15" x14ac:dyDescent="0.25">
      <c r="G15" s="49" t="s">
        <v>223</v>
      </c>
      <c r="H15">
        <v>12</v>
      </c>
      <c r="K15" t="s">
        <v>296</v>
      </c>
      <c r="M15" s="184"/>
      <c r="N15" s="184">
        <f ca="1">N11-N14</f>
        <v>6.2680100498026234E-2</v>
      </c>
      <c r="O15" s="54" t="s">
        <v>370</v>
      </c>
    </row>
    <row r="16" spans="1:15" x14ac:dyDescent="0.25">
      <c r="D16" s="55" t="s">
        <v>69</v>
      </c>
      <c r="G16" s="49" t="s">
        <v>224</v>
      </c>
      <c r="H16" s="164">
        <v>300000</v>
      </c>
      <c r="K16" t="s">
        <v>298</v>
      </c>
      <c r="M16" s="62"/>
      <c r="N16" s="62">
        <f ca="1">N11+N14</f>
        <v>0.11219989950197377</v>
      </c>
      <c r="O16" s="54" t="s">
        <v>371</v>
      </c>
    </row>
    <row r="17" spans="1:19" x14ac:dyDescent="0.25">
      <c r="A17" s="127" t="s">
        <v>53</v>
      </c>
      <c r="C17" s="54" t="s">
        <v>68</v>
      </c>
      <c r="M17" s="184"/>
      <c r="N17" s="184"/>
      <c r="O17" s="184"/>
      <c r="P17" s="184"/>
      <c r="S17" s="184"/>
    </row>
    <row r="18" spans="1:19" x14ac:dyDescent="0.25">
      <c r="A18" s="165"/>
      <c r="B18" s="54" t="s">
        <v>67</v>
      </c>
      <c r="E18" s="54" t="s">
        <v>70</v>
      </c>
      <c r="L18" t="s">
        <v>313</v>
      </c>
      <c r="M18" s="3" t="s">
        <v>372</v>
      </c>
      <c r="N18" s="65" t="s">
        <v>366</v>
      </c>
      <c r="O18" s="184"/>
      <c r="P18" s="184"/>
      <c r="S18" s="184"/>
    </row>
    <row r="19" spans="1:19" x14ac:dyDescent="0.25">
      <c r="A19" s="165"/>
      <c r="B19" s="166" t="s">
        <v>55</v>
      </c>
      <c r="C19" s="166" t="s">
        <v>57</v>
      </c>
      <c r="D19" s="52" t="s">
        <v>65</v>
      </c>
      <c r="E19" s="166"/>
      <c r="F19" s="166"/>
      <c r="G19" s="49" t="s">
        <v>222</v>
      </c>
      <c r="H19" s="45">
        <f ca="1">H4</f>
        <v>-1149632.0447262607</v>
      </c>
      <c r="M19" s="184" t="s">
        <v>384</v>
      </c>
      <c r="N19" s="184" t="s">
        <v>405</v>
      </c>
      <c r="O19" s="184"/>
      <c r="P19" s="184"/>
      <c r="S19" s="184"/>
    </row>
    <row r="20" spans="1:19" x14ac:dyDescent="0.25">
      <c r="A20" s="166" t="s">
        <v>54</v>
      </c>
      <c r="B20" s="166" t="s">
        <v>56</v>
      </c>
      <c r="C20" s="166" t="s">
        <v>56</v>
      </c>
      <c r="D20" s="52" t="s">
        <v>58</v>
      </c>
      <c r="E20" s="166" t="s">
        <v>3</v>
      </c>
      <c r="F20" s="166"/>
      <c r="G20" s="49" t="s">
        <v>225</v>
      </c>
      <c r="H20" s="45">
        <v>-600000</v>
      </c>
      <c r="J20" s="49" t="s">
        <v>3</v>
      </c>
      <c r="L20" s="230">
        <v>-100</v>
      </c>
      <c r="M20" s="228">
        <f ca="1">AVERAGE(E121:E620)</f>
        <v>683910.21052855696</v>
      </c>
      <c r="N20" s="229">
        <f ca="1">COUNTIF(E121:E620,"&lt;0")</f>
        <v>36</v>
      </c>
      <c r="O20" s="184"/>
      <c r="P20" s="184"/>
      <c r="S20" s="184"/>
    </row>
    <row r="21" spans="1:19" x14ac:dyDescent="0.25">
      <c r="A21" s="166">
        <v>1</v>
      </c>
      <c r="B21" s="43">
        <f t="shared" ref="B21:B84" ca="1" si="0">VLOOKUP(RAND(),$A$10:$C$14,3)</f>
        <v>47</v>
      </c>
      <c r="C21" s="47">
        <f ca="1">$E$8+RAND()*($E$9-$E$8)</f>
        <v>93.143578636459438</v>
      </c>
      <c r="D21" s="52">
        <f t="shared" ref="D21:D84" ca="1" si="1">NORMINV(RAND(),$E$13,$E$14)</f>
        <v>17908.987868728658</v>
      </c>
      <c r="E21" s="48">
        <f t="shared" ref="E21:E84" ca="1" si="2">($C$3-B21-C21)*D21-$C$4-$C$5</f>
        <v>949508.32963286317</v>
      </c>
      <c r="F21" s="48"/>
      <c r="G21" s="49"/>
      <c r="H21" s="45">
        <f>H20+$H$16</f>
        <v>-300000</v>
      </c>
      <c r="J21">
        <v>1392938.7272286657</v>
      </c>
      <c r="L21" t="s">
        <v>4</v>
      </c>
      <c r="M21" s="192">
        <v>708339.75259995798</v>
      </c>
      <c r="N21" s="63">
        <v>43.72</v>
      </c>
      <c r="O21" s="184"/>
      <c r="P21" s="184"/>
      <c r="S21" s="184"/>
    </row>
    <row r="22" spans="1:19" x14ac:dyDescent="0.25">
      <c r="A22" s="166">
        <v>2</v>
      </c>
      <c r="B22" s="43">
        <f t="shared" ca="1" si="0"/>
        <v>47</v>
      </c>
      <c r="C22" s="47">
        <f t="shared" ref="C22:C84" ca="1" si="3">$E$8+RAND()*($E$9-$E$8)</f>
        <v>97.093453199879704</v>
      </c>
      <c r="D22" s="52">
        <f t="shared" ca="1" si="1"/>
        <v>12324.24424325693</v>
      </c>
      <c r="E22" s="48">
        <f t="shared" ca="1" si="2"/>
        <v>292893.90548134618</v>
      </c>
      <c r="F22" s="48"/>
      <c r="G22" s="49"/>
      <c r="H22" s="45">
        <f t="shared" ref="H22:H31" si="4">H21+$H$16</f>
        <v>0</v>
      </c>
      <c r="J22">
        <v>207866.56883368944</v>
      </c>
      <c r="L22" t="s">
        <v>310</v>
      </c>
      <c r="M22" s="192">
        <v>2099.7556856041529</v>
      </c>
      <c r="N22" s="63">
        <v>0.6036687833572314</v>
      </c>
      <c r="O22" s="184"/>
      <c r="P22" s="184"/>
      <c r="S22" s="184"/>
    </row>
    <row r="23" spans="1:19" x14ac:dyDescent="0.25">
      <c r="A23" s="166">
        <v>3</v>
      </c>
      <c r="B23" s="43">
        <f t="shared" ca="1" si="0"/>
        <v>47</v>
      </c>
      <c r="C23" s="47">
        <f t="shared" ca="1" si="3"/>
        <v>85.621891693158531</v>
      </c>
      <c r="D23" s="52">
        <f t="shared" ca="1" si="1"/>
        <v>15188.366906216022</v>
      </c>
      <c r="E23" s="48">
        <f t="shared" ca="1" si="2"/>
        <v>767593.40881565493</v>
      </c>
      <c r="F23" s="48"/>
      <c r="G23" s="49"/>
      <c r="H23" s="45">
        <f t="shared" si="4"/>
        <v>300000</v>
      </c>
      <c r="J23">
        <v>757285.75386613165</v>
      </c>
      <c r="L23" t="s">
        <v>6</v>
      </c>
      <c r="M23" s="192">
        <v>704535.77787593124</v>
      </c>
      <c r="N23" s="63">
        <v>44</v>
      </c>
      <c r="O23" s="184"/>
      <c r="P23" s="184"/>
      <c r="S23" s="184"/>
    </row>
    <row r="24" spans="1:19" x14ac:dyDescent="0.25">
      <c r="A24" s="166">
        <v>4</v>
      </c>
      <c r="B24" s="43">
        <f t="shared" ca="1" si="0"/>
        <v>45</v>
      </c>
      <c r="C24" s="47">
        <f t="shared" ca="1" si="3"/>
        <v>91.886710040240601</v>
      </c>
      <c r="D24" s="52">
        <f t="shared" ca="1" si="1"/>
        <v>14393.526033151846</v>
      </c>
      <c r="E24" s="48">
        <f t="shared" ca="1" si="2"/>
        <v>613705.55769809824</v>
      </c>
      <c r="F24" s="48"/>
      <c r="G24" s="49"/>
      <c r="H24" s="45">
        <f t="shared" si="4"/>
        <v>600000</v>
      </c>
      <c r="J24">
        <v>299175.81231790734</v>
      </c>
      <c r="L24" t="s">
        <v>311</v>
      </c>
      <c r="M24" s="192">
        <v>20997.556856041527</v>
      </c>
      <c r="N24" s="63">
        <v>6.036687833572314</v>
      </c>
      <c r="O24" s="184"/>
      <c r="P24" s="184"/>
      <c r="S24" s="184"/>
    </row>
    <row r="25" spans="1:19" x14ac:dyDescent="0.25">
      <c r="A25" s="166">
        <v>5</v>
      </c>
      <c r="B25" s="43">
        <f t="shared" ca="1" si="0"/>
        <v>43</v>
      </c>
      <c r="C25" s="47">
        <f t="shared" ca="1" si="3"/>
        <v>98.638367956069118</v>
      </c>
      <c r="D25" s="52">
        <f t="shared" ca="1" si="1"/>
        <v>20555.326861336045</v>
      </c>
      <c r="E25" s="48">
        <f t="shared" ca="1" si="2"/>
        <v>1206853.4390294892</v>
      </c>
      <c r="F25" s="48"/>
      <c r="G25" s="49"/>
      <c r="H25" s="45">
        <f t="shared" si="4"/>
        <v>900000</v>
      </c>
      <c r="J25">
        <v>797120.41456934647</v>
      </c>
      <c r="L25" t="s">
        <v>312</v>
      </c>
      <c r="M25" s="192">
        <v>440897393.92269653</v>
      </c>
      <c r="N25" s="63">
        <v>36.441599999999994</v>
      </c>
      <c r="O25" s="184"/>
      <c r="P25" s="184"/>
      <c r="S25" s="184"/>
    </row>
    <row r="26" spans="1:19" x14ac:dyDescent="0.25">
      <c r="A26" s="166">
        <v>6</v>
      </c>
      <c r="B26" s="43">
        <f t="shared" ca="1" si="0"/>
        <v>46</v>
      </c>
      <c r="C26" s="47">
        <f t="shared" ca="1" si="3"/>
        <v>80.026288970424133</v>
      </c>
      <c r="D26" s="52">
        <f t="shared" ca="1" si="1"/>
        <v>8128.4356232384116</v>
      </c>
      <c r="E26" s="48">
        <f t="shared" ca="1" si="2"/>
        <v>-416.1065453691408</v>
      </c>
      <c r="F26" s="48"/>
      <c r="G26" s="49"/>
      <c r="H26" s="45">
        <f t="shared" si="4"/>
        <v>1200000</v>
      </c>
      <c r="J26">
        <v>-80783.142239244655</v>
      </c>
      <c r="L26" t="s">
        <v>11</v>
      </c>
      <c r="M26" s="184">
        <v>0.15100298305891435</v>
      </c>
      <c r="N26" s="184">
        <v>-0.208954143829372</v>
      </c>
      <c r="O26" s="184"/>
      <c r="P26" s="184"/>
      <c r="S26" s="184"/>
    </row>
    <row r="27" spans="1:19" x14ac:dyDescent="0.25">
      <c r="A27" s="166">
        <v>7</v>
      </c>
      <c r="B27" s="43">
        <f t="shared" ca="1" si="0"/>
        <v>45</v>
      </c>
      <c r="C27" s="47">
        <f t="shared" ca="1" si="3"/>
        <v>84.555317040141091</v>
      </c>
      <c r="D27" s="52">
        <f t="shared" ca="1" si="1"/>
        <v>21416.502494268047</v>
      </c>
      <c r="E27" s="48">
        <f t="shared" ca="1" si="2"/>
        <v>1558087.3505368745</v>
      </c>
      <c r="F27" s="48"/>
      <c r="G27" s="49"/>
      <c r="H27" s="45">
        <f t="shared" si="4"/>
        <v>1500000</v>
      </c>
      <c r="J27">
        <v>387987.64284599805</v>
      </c>
    </row>
    <row r="28" spans="1:19" x14ac:dyDescent="0.25">
      <c r="A28" s="166">
        <v>8</v>
      </c>
      <c r="B28" s="43">
        <f t="shared" ca="1" si="0"/>
        <v>44</v>
      </c>
      <c r="C28" s="47">
        <f t="shared" ca="1" si="3"/>
        <v>88.196701836118905</v>
      </c>
      <c r="D28" s="52">
        <f t="shared" ca="1" si="1"/>
        <v>10280.182403510753</v>
      </c>
      <c r="E28" s="48">
        <f t="shared" ca="1" si="2"/>
        <v>200759.21045635035</v>
      </c>
      <c r="F28" s="48"/>
      <c r="G28" s="49"/>
      <c r="H28" s="45">
        <f t="shared" si="4"/>
        <v>1800000</v>
      </c>
      <c r="J28">
        <v>1255467.3132457654</v>
      </c>
    </row>
    <row r="29" spans="1:19" x14ac:dyDescent="0.25">
      <c r="A29" s="166">
        <v>9</v>
      </c>
      <c r="B29" s="43">
        <f t="shared" ca="1" si="0"/>
        <v>45</v>
      </c>
      <c r="C29" s="47">
        <f t="shared" ca="1" si="3"/>
        <v>92.771215954816796</v>
      </c>
      <c r="D29" s="52">
        <f t="shared" ca="1" si="1"/>
        <v>20614.449020119246</v>
      </c>
      <c r="E29" s="48">
        <f t="shared" ca="1" si="2"/>
        <v>1292920.0982692819</v>
      </c>
      <c r="F29" s="48"/>
      <c r="G29" s="49"/>
      <c r="H29" s="45">
        <f t="shared" si="4"/>
        <v>2100000</v>
      </c>
      <c r="J29">
        <v>1009392.5752874594</v>
      </c>
    </row>
    <row r="30" spans="1:19" x14ac:dyDescent="0.25">
      <c r="A30" s="166">
        <v>10</v>
      </c>
      <c r="B30" s="43">
        <f t="shared" ca="1" si="0"/>
        <v>45</v>
      </c>
      <c r="C30" s="47">
        <f t="shared" ca="1" si="3"/>
        <v>81.39330412227946</v>
      </c>
      <c r="D30" s="52">
        <f t="shared" ca="1" si="1"/>
        <v>25525.272965550215</v>
      </c>
      <c r="E30" s="48">
        <f t="shared" ca="1" si="2"/>
        <v>2129569.3796830173</v>
      </c>
      <c r="F30" s="48"/>
      <c r="G30" s="49"/>
      <c r="H30" s="45">
        <f t="shared" si="4"/>
        <v>2400000</v>
      </c>
      <c r="J30">
        <v>1657790.6575287008</v>
      </c>
    </row>
    <row r="31" spans="1:19" x14ac:dyDescent="0.25">
      <c r="A31" s="166">
        <v>11</v>
      </c>
      <c r="B31" s="43">
        <f t="shared" ca="1" si="0"/>
        <v>43</v>
      </c>
      <c r="C31" s="47">
        <f t="shared" ca="1" si="3"/>
        <v>87.767454826184618</v>
      </c>
      <c r="D31" s="52">
        <f t="shared" ca="1" si="1"/>
        <v>1674.665928045868</v>
      </c>
      <c r="E31" s="48">
        <f t="shared" ca="1" si="2"/>
        <v>-801999.98501126748</v>
      </c>
      <c r="F31" s="48"/>
      <c r="G31" s="49"/>
      <c r="H31" s="45">
        <f t="shared" si="4"/>
        <v>2700000</v>
      </c>
      <c r="J31">
        <v>448565.84103603405</v>
      </c>
    </row>
    <row r="32" spans="1:19" x14ac:dyDescent="0.25">
      <c r="A32" s="166">
        <v>12</v>
      </c>
      <c r="B32" s="43">
        <f t="shared" ca="1" si="0"/>
        <v>46</v>
      </c>
      <c r="C32" s="47">
        <f t="shared" ca="1" si="3"/>
        <v>92.29970381045861</v>
      </c>
      <c r="D32" s="52">
        <f t="shared" ca="1" si="1"/>
        <v>15117.000412724547</v>
      </c>
      <c r="E32" s="48">
        <f t="shared" ca="1" si="2"/>
        <v>673456.42318602675</v>
      </c>
      <c r="F32" s="48"/>
      <c r="G32" s="49"/>
      <c r="H32" s="45"/>
      <c r="J32">
        <v>-356094.12749187031</v>
      </c>
    </row>
    <row r="33" spans="1:10" x14ac:dyDescent="0.25">
      <c r="A33" s="166">
        <v>13</v>
      </c>
      <c r="B33" s="43">
        <f t="shared" ca="1" si="0"/>
        <v>43</v>
      </c>
      <c r="C33" s="47">
        <f t="shared" ca="1" si="3"/>
        <v>91.276791221607411</v>
      </c>
      <c r="D33" s="52">
        <f t="shared" ca="1" si="1"/>
        <v>12874.452835518159</v>
      </c>
      <c r="E33" s="48">
        <f t="shared" ca="1" si="2"/>
        <v>476998.54055671813</v>
      </c>
      <c r="F33" s="48"/>
      <c r="G33" s="49"/>
      <c r="H33" s="45"/>
      <c r="J33">
        <v>535504.89101006743</v>
      </c>
    </row>
    <row r="34" spans="1:10" x14ac:dyDescent="0.25">
      <c r="A34" s="166">
        <v>14</v>
      </c>
      <c r="B34" s="43">
        <f t="shared" ca="1" si="0"/>
        <v>45</v>
      </c>
      <c r="C34" s="47">
        <f t="shared" ca="1" si="3"/>
        <v>91.104971394094861</v>
      </c>
      <c r="D34" s="52">
        <f t="shared" ca="1" si="1"/>
        <v>9964.7723426792072</v>
      </c>
      <c r="E34" s="48">
        <f t="shared" ca="1" si="2"/>
        <v>124973.25867810147</v>
      </c>
      <c r="F34" s="48"/>
      <c r="G34" s="49"/>
      <c r="H34" s="45"/>
      <c r="J34">
        <v>784762.59012638521</v>
      </c>
    </row>
    <row r="35" spans="1:10" x14ac:dyDescent="0.25">
      <c r="A35" s="166">
        <v>15</v>
      </c>
      <c r="B35" s="43">
        <f t="shared" ca="1" si="0"/>
        <v>46</v>
      </c>
      <c r="C35" s="47">
        <f t="shared" ca="1" si="3"/>
        <v>89.884160488600273</v>
      </c>
      <c r="D35" s="52">
        <f t="shared" ca="1" si="1"/>
        <v>14338.521929123399</v>
      </c>
      <c r="E35" s="48">
        <f t="shared" ca="1" si="2"/>
        <v>621913.94536540797</v>
      </c>
      <c r="F35" s="48"/>
      <c r="G35" s="49"/>
      <c r="H35" s="45"/>
      <c r="J35">
        <v>1634021.4716844163</v>
      </c>
    </row>
    <row r="36" spans="1:10" x14ac:dyDescent="0.25">
      <c r="A36" s="166">
        <v>16</v>
      </c>
      <c r="B36" s="43">
        <f t="shared" ca="1" si="0"/>
        <v>44</v>
      </c>
      <c r="C36" s="47">
        <f t="shared" ca="1" si="3"/>
        <v>81.753342797630808</v>
      </c>
      <c r="D36" s="52">
        <f t="shared" ca="1" si="1"/>
        <v>10069.619059159773</v>
      </c>
      <c r="E36" s="48">
        <f t="shared" ca="1" si="2"/>
        <v>241046.88834270788</v>
      </c>
      <c r="F36" s="48"/>
      <c r="G36" s="49"/>
      <c r="H36" s="45"/>
      <c r="J36">
        <v>1002567.2593928121</v>
      </c>
    </row>
    <row r="37" spans="1:10" x14ac:dyDescent="0.25">
      <c r="A37" s="166">
        <v>17</v>
      </c>
      <c r="B37" s="43">
        <f t="shared" ca="1" si="0"/>
        <v>47</v>
      </c>
      <c r="C37" s="47">
        <f t="shared" ca="1" si="3"/>
        <v>93.605715296486252</v>
      </c>
      <c r="D37" s="52">
        <f t="shared" ca="1" si="1"/>
        <v>18159.749078817946</v>
      </c>
      <c r="E37" s="48">
        <f t="shared" ca="1" si="2"/>
        <v>968413.01179376384</v>
      </c>
      <c r="F37" s="48"/>
      <c r="G37" s="49"/>
      <c r="H37" s="45"/>
      <c r="J37">
        <v>528560.59672756074</v>
      </c>
    </row>
    <row r="38" spans="1:10" x14ac:dyDescent="0.25">
      <c r="A38" s="166">
        <v>18</v>
      </c>
      <c r="B38" s="43">
        <f t="shared" ca="1" si="0"/>
        <v>47</v>
      </c>
      <c r="C38" s="47">
        <f t="shared" ca="1" si="3"/>
        <v>86.538701339797512</v>
      </c>
      <c r="D38" s="52">
        <f t="shared" ca="1" si="1"/>
        <v>23309.953143235609</v>
      </c>
      <c r="E38" s="48">
        <f t="shared" ca="1" si="2"/>
        <v>1691397.4616264524</v>
      </c>
      <c r="F38" s="48"/>
      <c r="G38" s="49"/>
      <c r="H38" s="45"/>
      <c r="J38">
        <v>877213.12753638555</v>
      </c>
    </row>
    <row r="39" spans="1:10" x14ac:dyDescent="0.25">
      <c r="A39" s="166">
        <v>19</v>
      </c>
      <c r="B39" s="43">
        <f t="shared" ca="1" si="0"/>
        <v>43</v>
      </c>
      <c r="C39" s="47">
        <f t="shared" ca="1" si="3"/>
        <v>80.520021111890927</v>
      </c>
      <c r="D39" s="52">
        <f t="shared" ca="1" si="1"/>
        <v>12832.47467488965</v>
      </c>
      <c r="E39" s="48">
        <f t="shared" ca="1" si="2"/>
        <v>610218.65128734778</v>
      </c>
      <c r="F39" s="48"/>
      <c r="G39" s="49"/>
      <c r="H39" s="45"/>
      <c r="J39">
        <v>982912.86082449974</v>
      </c>
    </row>
    <row r="40" spans="1:10" x14ac:dyDescent="0.25">
      <c r="A40" s="166">
        <v>20</v>
      </c>
      <c r="B40" s="43">
        <f t="shared" ca="1" si="0"/>
        <v>45</v>
      </c>
      <c r="C40" s="47">
        <f t="shared" ca="1" si="3"/>
        <v>87.69219227636458</v>
      </c>
      <c r="D40" s="52">
        <f t="shared" ca="1" si="1"/>
        <v>20071.373166723541</v>
      </c>
      <c r="E40" s="48">
        <f t="shared" ca="1" si="2"/>
        <v>1334457.411024617</v>
      </c>
      <c r="F40" s="48"/>
      <c r="G40" s="49"/>
      <c r="H40" s="45"/>
      <c r="J40">
        <v>686889.14643497858</v>
      </c>
    </row>
    <row r="41" spans="1:10" x14ac:dyDescent="0.25">
      <c r="A41" s="166">
        <v>21</v>
      </c>
      <c r="B41" s="43">
        <f t="shared" ca="1" si="0"/>
        <v>47</v>
      </c>
      <c r="C41" s="47">
        <f t="shared" ca="1" si="3"/>
        <v>84.760036715263482</v>
      </c>
      <c r="D41" s="52">
        <f t="shared" ca="1" si="1"/>
        <v>19637.72991568705</v>
      </c>
      <c r="E41" s="48">
        <f t="shared" ca="1" si="2"/>
        <v>1302326.734310722</v>
      </c>
      <c r="F41" s="48"/>
      <c r="G41" s="49"/>
      <c r="H41" s="45"/>
      <c r="J41">
        <v>448172.28646496614</v>
      </c>
    </row>
    <row r="42" spans="1:10" x14ac:dyDescent="0.25">
      <c r="A42" s="166">
        <v>22</v>
      </c>
      <c r="B42" s="43">
        <f t="shared" ca="1" si="0"/>
        <v>45</v>
      </c>
      <c r="C42" s="47">
        <f t="shared" ca="1" si="3"/>
        <v>99.272826473687331</v>
      </c>
      <c r="D42" s="52">
        <f t="shared" ca="1" si="1"/>
        <v>10992.912358295904</v>
      </c>
      <c r="E42" s="48">
        <f t="shared" ca="1" si="2"/>
        <v>151256.64010680211</v>
      </c>
      <c r="F42" s="48"/>
      <c r="G42" s="49"/>
      <c r="H42" s="45"/>
      <c r="J42">
        <v>814932.40321739856</v>
      </c>
    </row>
    <row r="43" spans="1:10" x14ac:dyDescent="0.25">
      <c r="A43" s="166">
        <v>23</v>
      </c>
      <c r="B43" s="43">
        <f t="shared" ca="1" si="0"/>
        <v>45</v>
      </c>
      <c r="C43" s="47">
        <f t="shared" ca="1" si="3"/>
        <v>85.559564748431313</v>
      </c>
      <c r="D43" s="52">
        <f t="shared" ca="1" si="1"/>
        <v>17673.402547813785</v>
      </c>
      <c r="E43" s="48">
        <f t="shared" ca="1" si="2"/>
        <v>1093245.4901392476</v>
      </c>
      <c r="F43" s="48"/>
      <c r="G43" s="49"/>
      <c r="H43" s="45"/>
      <c r="J43">
        <v>840517.72642322001</v>
      </c>
    </row>
    <row r="44" spans="1:10" x14ac:dyDescent="0.25">
      <c r="A44" s="166">
        <v>24</v>
      </c>
      <c r="B44" s="43">
        <f t="shared" ca="1" si="0"/>
        <v>47</v>
      </c>
      <c r="C44" s="47">
        <f t="shared" ca="1" si="3"/>
        <v>80.446874216447796</v>
      </c>
      <c r="D44" s="52">
        <f t="shared" ca="1" si="1"/>
        <v>9784.6801815394829</v>
      </c>
      <c r="E44" s="48">
        <f t="shared" ca="1" si="2"/>
        <v>189358.46085849917</v>
      </c>
      <c r="F44" s="48"/>
      <c r="G44" s="49"/>
      <c r="H44" s="45"/>
      <c r="J44">
        <v>570247.38469971693</v>
      </c>
    </row>
    <row r="45" spans="1:10" x14ac:dyDescent="0.25">
      <c r="A45" s="166">
        <v>25</v>
      </c>
      <c r="B45" s="43">
        <f t="shared" ca="1" si="0"/>
        <v>47</v>
      </c>
      <c r="C45" s="47">
        <f t="shared" ca="1" si="3"/>
        <v>85.095541804658225</v>
      </c>
      <c r="D45" s="52">
        <f t="shared" ca="1" si="1"/>
        <v>18399.482718919771</v>
      </c>
      <c r="E45" s="48">
        <f t="shared" ca="1" si="2"/>
        <v>1150981.55832987</v>
      </c>
      <c r="F45" s="48"/>
      <c r="G45" s="49"/>
      <c r="H45" s="45"/>
      <c r="J45">
        <v>1274230.6138569876</v>
      </c>
    </row>
    <row r="46" spans="1:10" x14ac:dyDescent="0.25">
      <c r="A46" s="166">
        <v>26</v>
      </c>
      <c r="B46" s="43">
        <f t="shared" ca="1" si="0"/>
        <v>46</v>
      </c>
      <c r="C46" s="47">
        <f t="shared" ca="1" si="3"/>
        <v>82.788942721419161</v>
      </c>
      <c r="D46" s="52">
        <f t="shared" ca="1" si="1"/>
        <v>23398.735320889333</v>
      </c>
      <c r="E46" s="48">
        <f t="shared" ca="1" si="2"/>
        <v>1812786.7119057802</v>
      </c>
      <c r="F46" s="48"/>
      <c r="G46" s="49"/>
      <c r="H46" s="45"/>
      <c r="J46">
        <v>855812.62243002886</v>
      </c>
    </row>
    <row r="47" spans="1:10" x14ac:dyDescent="0.25">
      <c r="A47" s="166">
        <v>27</v>
      </c>
      <c r="B47" s="43">
        <f t="shared" ca="1" si="0"/>
        <v>45</v>
      </c>
      <c r="C47" s="47">
        <f t="shared" ca="1" si="3"/>
        <v>83.707583548790652</v>
      </c>
      <c r="D47" s="52">
        <f t="shared" ca="1" si="1"/>
        <v>6518.0772232584513</v>
      </c>
      <c r="E47" s="48">
        <f t="shared" ca="1" si="2"/>
        <v>-215924.74019865214</v>
      </c>
      <c r="F47" s="48"/>
      <c r="G47" s="49"/>
      <c r="H47" s="45"/>
      <c r="J47">
        <v>-133569.25046002143</v>
      </c>
    </row>
    <row r="48" spans="1:10" x14ac:dyDescent="0.25">
      <c r="A48" s="166">
        <v>28</v>
      </c>
      <c r="B48" s="43">
        <f t="shared" ca="1" si="0"/>
        <v>44</v>
      </c>
      <c r="C48" s="47">
        <f t="shared" ca="1" si="3"/>
        <v>95.198133110643568</v>
      </c>
      <c r="D48" s="52">
        <f t="shared" ca="1" si="1"/>
        <v>14148.763361354122</v>
      </c>
      <c r="E48" s="48">
        <f t="shared" ca="1" si="2"/>
        <v>553560.63125240849</v>
      </c>
      <c r="F48" s="48"/>
      <c r="G48" s="49"/>
      <c r="H48" s="45"/>
      <c r="J48">
        <v>673412.82416223967</v>
      </c>
    </row>
    <row r="49" spans="1:10" x14ac:dyDescent="0.25">
      <c r="A49" s="166">
        <v>29</v>
      </c>
      <c r="B49" s="43">
        <f t="shared" ca="1" si="0"/>
        <v>45</v>
      </c>
      <c r="C49" s="47">
        <f t="shared" ca="1" si="3"/>
        <v>98.889407193596469</v>
      </c>
      <c r="D49" s="52">
        <f t="shared" ca="1" si="1"/>
        <v>14779.018231510576</v>
      </c>
      <c r="E49" s="48">
        <f t="shared" ca="1" si="2"/>
        <v>553431.36741072219</v>
      </c>
      <c r="F49" s="48"/>
      <c r="G49" s="49"/>
      <c r="H49" s="45"/>
      <c r="J49">
        <v>1145336.2860640534</v>
      </c>
    </row>
    <row r="50" spans="1:10" x14ac:dyDescent="0.25">
      <c r="A50" s="166">
        <v>30</v>
      </c>
      <c r="B50" s="43">
        <f t="shared" ca="1" si="0"/>
        <v>45</v>
      </c>
      <c r="C50" s="47">
        <f t="shared" ca="1" si="3"/>
        <v>86.915986415670744</v>
      </c>
      <c r="D50" s="52">
        <f t="shared" ca="1" si="1"/>
        <v>17403.676153461751</v>
      </c>
      <c r="E50" s="48">
        <f t="shared" ca="1" si="2"/>
        <v>1037692.2551691828</v>
      </c>
      <c r="F50" s="48"/>
      <c r="G50" s="49"/>
      <c r="H50" s="45"/>
      <c r="J50">
        <v>1207451.6431584549</v>
      </c>
    </row>
    <row r="51" spans="1:10" x14ac:dyDescent="0.25">
      <c r="A51" s="166">
        <v>31</v>
      </c>
      <c r="B51" s="43">
        <f t="shared" ca="1" si="0"/>
        <v>45</v>
      </c>
      <c r="C51" s="47">
        <f t="shared" ca="1" si="3"/>
        <v>97.535343869869294</v>
      </c>
      <c r="D51" s="52">
        <f t="shared" ca="1" si="1"/>
        <v>11190.657015298721</v>
      </c>
      <c r="E51" s="48">
        <f t="shared" ca="1" si="2"/>
        <v>191409.45100401319</v>
      </c>
      <c r="F51" s="48"/>
      <c r="G51" s="49"/>
      <c r="H51" s="45"/>
      <c r="J51">
        <v>1924485.9962627008</v>
      </c>
    </row>
    <row r="52" spans="1:10" x14ac:dyDescent="0.25">
      <c r="A52" s="166">
        <v>32</v>
      </c>
      <c r="B52" s="43">
        <f t="shared" ca="1" si="0"/>
        <v>47</v>
      </c>
      <c r="C52" s="47">
        <f t="shared" ca="1" si="3"/>
        <v>99.455312353332388</v>
      </c>
      <c r="D52" s="52">
        <f t="shared" ca="1" si="1"/>
        <v>11668.514342014545</v>
      </c>
      <c r="E52" s="48">
        <f t="shared" ca="1" si="2"/>
        <v>196544.15850254288</v>
      </c>
      <c r="F52" s="48"/>
      <c r="G52" s="49"/>
      <c r="H52" s="45"/>
      <c r="J52">
        <v>357142.35097761778</v>
      </c>
    </row>
    <row r="53" spans="1:10" x14ac:dyDescent="0.25">
      <c r="A53" s="166">
        <v>33</v>
      </c>
      <c r="B53" s="43">
        <f t="shared" ca="1" si="0"/>
        <v>45</v>
      </c>
      <c r="C53" s="47">
        <f t="shared" ca="1" si="3"/>
        <v>95.027738111327821</v>
      </c>
      <c r="D53" s="52">
        <f t="shared" ca="1" si="1"/>
        <v>13549.382658022892</v>
      </c>
      <c r="E53" s="48">
        <f t="shared" ca="1" si="2"/>
        <v>476506.8754399037</v>
      </c>
      <c r="F53" s="48"/>
      <c r="G53" s="49"/>
      <c r="H53" s="45"/>
      <c r="J53">
        <v>10184.613436518586</v>
      </c>
    </row>
    <row r="54" spans="1:10" x14ac:dyDescent="0.25">
      <c r="A54" s="166">
        <v>34</v>
      </c>
      <c r="B54" s="43">
        <f t="shared" ca="1" si="0"/>
        <v>46</v>
      </c>
      <c r="C54" s="47">
        <f t="shared" ca="1" si="3"/>
        <v>95.365995429976635</v>
      </c>
      <c r="D54" s="52">
        <f t="shared" ca="1" si="1"/>
        <v>16819.326488007169</v>
      </c>
      <c r="E54" s="48">
        <f t="shared" ca="1" si="2"/>
        <v>810331.46407487872</v>
      </c>
      <c r="F54" s="48"/>
      <c r="G54" s="49"/>
      <c r="H54" s="45"/>
      <c r="J54">
        <v>728105.97675531264</v>
      </c>
    </row>
    <row r="55" spans="1:10" x14ac:dyDescent="0.25">
      <c r="A55" s="166">
        <v>35</v>
      </c>
      <c r="B55" s="43">
        <f t="shared" ca="1" si="0"/>
        <v>44</v>
      </c>
      <c r="C55" s="47">
        <f t="shared" ca="1" si="3"/>
        <v>82.770581629311877</v>
      </c>
      <c r="D55" s="52">
        <f t="shared" ca="1" si="1"/>
        <v>18427.858145206395</v>
      </c>
      <c r="E55" s="48">
        <f t="shared" ca="1" si="2"/>
        <v>1252426.3829061254</v>
      </c>
      <c r="F55" s="48"/>
      <c r="G55" s="49"/>
      <c r="H55" s="45"/>
      <c r="J55">
        <v>-664776.88572168909</v>
      </c>
    </row>
    <row r="56" spans="1:10" x14ac:dyDescent="0.25">
      <c r="A56" s="166">
        <v>36</v>
      </c>
      <c r="B56" s="43">
        <f t="shared" ca="1" si="0"/>
        <v>45</v>
      </c>
      <c r="C56" s="47">
        <f t="shared" ca="1" si="3"/>
        <v>90.909731097211207</v>
      </c>
      <c r="D56" s="52">
        <f t="shared" ca="1" si="1"/>
        <v>22627.97415483604</v>
      </c>
      <c r="E56" s="48">
        <f t="shared" ca="1" si="2"/>
        <v>1559003.6818957627</v>
      </c>
      <c r="F56" s="48"/>
      <c r="G56" s="49"/>
      <c r="H56" s="45"/>
      <c r="J56">
        <v>160439.5863585535</v>
      </c>
    </row>
    <row r="57" spans="1:10" x14ac:dyDescent="0.25">
      <c r="A57" s="166">
        <v>37</v>
      </c>
      <c r="B57" s="43">
        <f t="shared" ca="1" si="0"/>
        <v>45</v>
      </c>
      <c r="C57" s="47">
        <f t="shared" ca="1" si="3"/>
        <v>83.92410126039465</v>
      </c>
      <c r="D57" s="52">
        <f t="shared" ca="1" si="1"/>
        <v>6566.9885358392276</v>
      </c>
      <c r="E57" s="48">
        <f t="shared" ca="1" si="2"/>
        <v>-211462.94954641967</v>
      </c>
      <c r="F57" s="48"/>
      <c r="G57" s="49"/>
      <c r="H57" s="45"/>
      <c r="J57">
        <v>665516.60734289279</v>
      </c>
    </row>
    <row r="58" spans="1:10" x14ac:dyDescent="0.25">
      <c r="A58" s="166">
        <v>38</v>
      </c>
      <c r="B58" s="43">
        <f t="shared" ca="1" si="0"/>
        <v>45</v>
      </c>
      <c r="C58" s="47">
        <f t="shared" ca="1" si="3"/>
        <v>83.059964354522791</v>
      </c>
      <c r="D58" s="52">
        <f t="shared" ca="1" si="1"/>
        <v>20179.850206002688</v>
      </c>
      <c r="E58" s="48">
        <f t="shared" ca="1" si="2"/>
        <v>1440551.8032343555</v>
      </c>
      <c r="F58" s="48"/>
      <c r="G58" s="49"/>
      <c r="H58" s="45"/>
      <c r="J58">
        <v>1426518.8437561067</v>
      </c>
    </row>
    <row r="59" spans="1:10" x14ac:dyDescent="0.25">
      <c r="A59" s="166">
        <v>39</v>
      </c>
      <c r="B59" s="43">
        <f t="shared" ca="1" si="0"/>
        <v>43</v>
      </c>
      <c r="C59" s="47">
        <f t="shared" ca="1" si="3"/>
        <v>88.855145661093175</v>
      </c>
      <c r="D59" s="52">
        <f t="shared" ca="1" si="1"/>
        <v>17625.945592413311</v>
      </c>
      <c r="E59" s="48">
        <f t="shared" ca="1" si="2"/>
        <v>1064788.8290087541</v>
      </c>
      <c r="F59" s="48"/>
      <c r="G59" s="49"/>
      <c r="H59" s="45"/>
      <c r="J59">
        <v>745368.95612427825</v>
      </c>
    </row>
    <row r="60" spans="1:10" x14ac:dyDescent="0.25">
      <c r="A60" s="166">
        <v>40</v>
      </c>
      <c r="B60" s="43">
        <f t="shared" ca="1" si="0"/>
        <v>46</v>
      </c>
      <c r="C60" s="47">
        <f t="shared" ca="1" si="3"/>
        <v>86.119855179913117</v>
      </c>
      <c r="D60" s="52">
        <f t="shared" ca="1" si="1"/>
        <v>17736.822419600365</v>
      </c>
      <c r="E60" s="48">
        <f t="shared" ca="1" si="2"/>
        <v>1073082.3730510545</v>
      </c>
      <c r="F60" s="48"/>
      <c r="G60" s="49"/>
      <c r="H60" s="45"/>
      <c r="J60">
        <v>212373.54910370358</v>
      </c>
    </row>
    <row r="61" spans="1:10" x14ac:dyDescent="0.25">
      <c r="A61" s="166">
        <v>41</v>
      </c>
      <c r="B61" s="43">
        <f t="shared" ca="1" si="0"/>
        <v>46</v>
      </c>
      <c r="C61" s="47">
        <f t="shared" ca="1" si="3"/>
        <v>83.012870928798137</v>
      </c>
      <c r="D61" s="52">
        <f t="shared" ca="1" si="1"/>
        <v>16483.960424277575</v>
      </c>
      <c r="E61" s="48">
        <f t="shared" ca="1" si="2"/>
        <v>977863.08703237679</v>
      </c>
      <c r="F61" s="48"/>
      <c r="J61">
        <v>45304.742667331477</v>
      </c>
    </row>
    <row r="62" spans="1:10" x14ac:dyDescent="0.25">
      <c r="A62" s="166">
        <v>42</v>
      </c>
      <c r="B62" s="43">
        <f t="shared" ca="1" si="0"/>
        <v>45</v>
      </c>
      <c r="C62" s="47">
        <f t="shared" ca="1" si="3"/>
        <v>84.653576204108703</v>
      </c>
      <c r="D62" s="52">
        <f t="shared" ca="1" si="1"/>
        <v>17404.084786440129</v>
      </c>
      <c r="E62" s="48">
        <f t="shared" ca="1" si="2"/>
        <v>1077115.278702108</v>
      </c>
      <c r="F62" s="48"/>
      <c r="J62">
        <v>691656.50311128888</v>
      </c>
    </row>
    <row r="63" spans="1:10" x14ac:dyDescent="0.25">
      <c r="A63" s="166">
        <v>43</v>
      </c>
      <c r="B63" s="43">
        <f t="shared" ca="1" si="0"/>
        <v>46</v>
      </c>
      <c r="C63" s="47">
        <f t="shared" ca="1" si="3"/>
        <v>90.523101145559991</v>
      </c>
      <c r="D63" s="52">
        <f t="shared" ca="1" si="1"/>
        <v>1669.0556073044736</v>
      </c>
      <c r="E63" s="48">
        <f t="shared" ca="1" si="2"/>
        <v>-812269.80127477879</v>
      </c>
      <c r="F63" s="48"/>
      <c r="J63">
        <v>448648.91401717509</v>
      </c>
    </row>
    <row r="64" spans="1:10" x14ac:dyDescent="0.25">
      <c r="A64" s="166">
        <v>44</v>
      </c>
      <c r="B64" s="43">
        <f t="shared" ca="1" si="0"/>
        <v>45</v>
      </c>
      <c r="C64" s="47">
        <f t="shared" ca="1" si="3"/>
        <v>85.861499317010271</v>
      </c>
      <c r="D64" s="52">
        <f t="shared" ca="1" si="1"/>
        <v>13406.155247975885</v>
      </c>
      <c r="E64" s="48">
        <f t="shared" ca="1" si="2"/>
        <v>583783.08091926551</v>
      </c>
      <c r="F64" s="48"/>
      <c r="J64">
        <v>873705.80583615089</v>
      </c>
    </row>
    <row r="65" spans="1:10" x14ac:dyDescent="0.25">
      <c r="A65" s="166">
        <v>45</v>
      </c>
      <c r="B65" s="43">
        <f t="shared" ca="1" si="0"/>
        <v>44</v>
      </c>
      <c r="C65" s="47">
        <f t="shared" ca="1" si="3"/>
        <v>90.429973966864736</v>
      </c>
      <c r="D65" s="52">
        <f t="shared" ca="1" si="1"/>
        <v>15050.826089619875</v>
      </c>
      <c r="E65" s="48">
        <f t="shared" ca="1" si="2"/>
        <v>724373.53690794064</v>
      </c>
      <c r="F65" s="48"/>
      <c r="J65">
        <v>953699.52863720269</v>
      </c>
    </row>
    <row r="66" spans="1:10" x14ac:dyDescent="0.25">
      <c r="A66" s="166">
        <v>46</v>
      </c>
      <c r="B66" s="43">
        <f t="shared" ca="1" si="0"/>
        <v>43</v>
      </c>
      <c r="C66" s="47">
        <f t="shared" ca="1" si="3"/>
        <v>89.478302769515523</v>
      </c>
      <c r="D66" s="52">
        <f t="shared" ca="1" si="1"/>
        <v>22281.604076689422</v>
      </c>
      <c r="E66" s="48">
        <f t="shared" ca="1" si="2"/>
        <v>1596290.3240335337</v>
      </c>
      <c r="F66" s="48"/>
      <c r="J66">
        <v>665340.77840259369</v>
      </c>
    </row>
    <row r="67" spans="1:10" x14ac:dyDescent="0.25">
      <c r="A67" s="166">
        <v>47</v>
      </c>
      <c r="B67" s="43">
        <f t="shared" ca="1" si="0"/>
        <v>44</v>
      </c>
      <c r="C67" s="47">
        <f t="shared" ca="1" si="3"/>
        <v>85.9356145461214</v>
      </c>
      <c r="D67" s="52">
        <f t="shared" ca="1" si="1"/>
        <v>21349.09196535495</v>
      </c>
      <c r="E67" s="48">
        <f t="shared" ca="1" si="2"/>
        <v>1541916.5148533243</v>
      </c>
      <c r="F67" s="48"/>
      <c r="J67">
        <v>476468.59202640573</v>
      </c>
    </row>
    <row r="68" spans="1:10" x14ac:dyDescent="0.25">
      <c r="A68" s="166">
        <v>48</v>
      </c>
      <c r="B68" s="43">
        <f t="shared" ca="1" si="0"/>
        <v>44</v>
      </c>
      <c r="C68" s="47">
        <f t="shared" ca="1" si="3"/>
        <v>89.755964422498053</v>
      </c>
      <c r="D68" s="52">
        <f t="shared" ca="1" si="1"/>
        <v>19202.281129229072</v>
      </c>
      <c r="E68" s="48">
        <f t="shared" ca="1" si="2"/>
        <v>1212948.3696260694</v>
      </c>
      <c r="F68" s="48"/>
      <c r="J68">
        <v>596023.91617921693</v>
      </c>
    </row>
    <row r="69" spans="1:10" x14ac:dyDescent="0.25">
      <c r="A69" s="166">
        <v>49</v>
      </c>
      <c r="B69" s="43">
        <f t="shared" ca="1" si="0"/>
        <v>46</v>
      </c>
      <c r="C69" s="47">
        <f t="shared" ca="1" si="3"/>
        <v>86.443877467480903</v>
      </c>
      <c r="D69" s="52">
        <f t="shared" ca="1" si="1"/>
        <v>13449.495268403312</v>
      </c>
      <c r="E69" s="48">
        <f t="shared" ca="1" si="2"/>
        <v>567621.01850455231</v>
      </c>
      <c r="F69" s="48"/>
      <c r="J69">
        <v>545060.3642939569</v>
      </c>
    </row>
    <row r="70" spans="1:10" x14ac:dyDescent="0.25">
      <c r="A70" s="166">
        <v>50</v>
      </c>
      <c r="B70" s="43">
        <f t="shared" ca="1" si="0"/>
        <v>45</v>
      </c>
      <c r="C70" s="47">
        <f t="shared" ca="1" si="3"/>
        <v>87.081890626706908</v>
      </c>
      <c r="D70" s="52">
        <f t="shared" ca="1" si="1"/>
        <v>16926.492400038682</v>
      </c>
      <c r="E70" s="48">
        <f t="shared" ca="1" si="2"/>
        <v>979013.48973393696</v>
      </c>
      <c r="F70" s="48"/>
      <c r="J70">
        <v>800417.16971083358</v>
      </c>
    </row>
    <row r="71" spans="1:10" x14ac:dyDescent="0.25">
      <c r="A71" s="166">
        <v>51</v>
      </c>
      <c r="B71" s="43">
        <f t="shared" ca="1" si="0"/>
        <v>45</v>
      </c>
      <c r="C71" s="47">
        <f t="shared" ca="1" si="3"/>
        <v>97.690596113629908</v>
      </c>
      <c r="D71" s="52">
        <f t="shared" ca="1" si="1"/>
        <v>19521.575358544018</v>
      </c>
      <c r="E71" s="48">
        <f t="shared" ca="1" si="2"/>
        <v>1075327.0392896661</v>
      </c>
      <c r="F71" s="48"/>
      <c r="J71">
        <v>1338749.501991896</v>
      </c>
    </row>
    <row r="72" spans="1:10" x14ac:dyDescent="0.25">
      <c r="A72" s="166">
        <v>52</v>
      </c>
      <c r="B72" s="43">
        <f t="shared" ca="1" si="0"/>
        <v>46</v>
      </c>
      <c r="C72" s="47">
        <f t="shared" ca="1" si="3"/>
        <v>90.152273900192085</v>
      </c>
      <c r="D72" s="52">
        <f t="shared" ca="1" si="1"/>
        <v>7530.847165188763</v>
      </c>
      <c r="E72" s="48">
        <f t="shared" ca="1" si="2"/>
        <v>-150161.02180326357</v>
      </c>
      <c r="F72" s="48"/>
      <c r="J72">
        <v>1309751.251309853</v>
      </c>
    </row>
    <row r="73" spans="1:10" x14ac:dyDescent="0.25">
      <c r="A73" s="166">
        <v>53</v>
      </c>
      <c r="B73" s="43">
        <f t="shared" ca="1" si="0"/>
        <v>46</v>
      </c>
      <c r="C73" s="47">
        <f t="shared" ca="1" si="3"/>
        <v>98.462439297429199</v>
      </c>
      <c r="D73" s="52">
        <f t="shared" ca="1" si="1"/>
        <v>16722.894553520717</v>
      </c>
      <c r="E73" s="48">
        <f t="shared" ca="1" si="2"/>
        <v>748170.6045113625</v>
      </c>
      <c r="F73" s="48"/>
      <c r="J73">
        <v>620962.55356279435</v>
      </c>
    </row>
    <row r="74" spans="1:10" x14ac:dyDescent="0.25">
      <c r="A74" s="166">
        <v>54</v>
      </c>
      <c r="B74" s="43">
        <f t="shared" ca="1" si="0"/>
        <v>45</v>
      </c>
      <c r="C74" s="47">
        <f t="shared" ca="1" si="3"/>
        <v>93.147646494405791</v>
      </c>
      <c r="D74" s="52">
        <f t="shared" ca="1" si="1"/>
        <v>12813.525216440059</v>
      </c>
      <c r="E74" s="48">
        <f t="shared" ca="1" si="2"/>
        <v>420409.42694565887</v>
      </c>
      <c r="F74" s="48"/>
      <c r="J74">
        <v>1162383.1196839116</v>
      </c>
    </row>
    <row r="75" spans="1:10" x14ac:dyDescent="0.25">
      <c r="A75" s="166">
        <v>55</v>
      </c>
      <c r="B75" s="43">
        <f t="shared" ca="1" si="0"/>
        <v>46</v>
      </c>
      <c r="C75" s="47">
        <f t="shared" ca="1" si="3"/>
        <v>86.990269190879033</v>
      </c>
      <c r="D75" s="52">
        <f t="shared" ca="1" si="1"/>
        <v>13946.274065223941</v>
      </c>
      <c r="E75" s="48">
        <f t="shared" ca="1" si="2"/>
        <v>617903.50009685452</v>
      </c>
      <c r="F75" s="48"/>
      <c r="J75">
        <v>519.64098374487367</v>
      </c>
    </row>
    <row r="76" spans="1:10" x14ac:dyDescent="0.25">
      <c r="A76" s="166">
        <v>56</v>
      </c>
      <c r="B76" s="43">
        <f t="shared" ca="1" si="0"/>
        <v>46</v>
      </c>
      <c r="C76" s="47">
        <f t="shared" ca="1" si="3"/>
        <v>94.048625382107204</v>
      </c>
      <c r="D76" s="52">
        <f t="shared" ca="1" si="1"/>
        <v>19137.790024142974</v>
      </c>
      <c r="E76" s="48">
        <f t="shared" ca="1" si="2"/>
        <v>1085088.5302789728</v>
      </c>
      <c r="F76" s="48"/>
      <c r="J76">
        <v>617457.68243819685</v>
      </c>
    </row>
    <row r="77" spans="1:10" x14ac:dyDescent="0.25">
      <c r="A77" s="166">
        <v>57</v>
      </c>
      <c r="B77" s="43">
        <f t="shared" ca="1" si="0"/>
        <v>45</v>
      </c>
      <c r="C77" s="47">
        <f t="shared" ca="1" si="3"/>
        <v>97.247531502306714</v>
      </c>
      <c r="D77" s="52">
        <f t="shared" ca="1" si="1"/>
        <v>20457.553220276026</v>
      </c>
      <c r="E77" s="48">
        <f t="shared" ca="1" si="2"/>
        <v>1183894.3056874005</v>
      </c>
      <c r="F77" s="48"/>
      <c r="J77">
        <v>742190.44607961434</v>
      </c>
    </row>
    <row r="78" spans="1:10" x14ac:dyDescent="0.25">
      <c r="A78" s="166">
        <v>58</v>
      </c>
      <c r="B78" s="43">
        <f t="shared" ca="1" si="0"/>
        <v>45</v>
      </c>
      <c r="C78" s="47">
        <f t="shared" ca="1" si="3"/>
        <v>86.09749312077426</v>
      </c>
      <c r="D78" s="52">
        <f t="shared" ca="1" si="1"/>
        <v>14645.780674267486</v>
      </c>
      <c r="E78" s="48">
        <f t="shared" ca="1" si="2"/>
        <v>726774.25669945357</v>
      </c>
      <c r="F78" s="48"/>
      <c r="J78">
        <v>703407.43793364242</v>
      </c>
    </row>
    <row r="79" spans="1:10" x14ac:dyDescent="0.25">
      <c r="A79" s="166">
        <v>59</v>
      </c>
      <c r="B79" s="43">
        <f t="shared" ca="1" si="0"/>
        <v>44</v>
      </c>
      <c r="C79" s="47">
        <f t="shared" ca="1" si="3"/>
        <v>80.07788323235917</v>
      </c>
      <c r="D79" s="52">
        <f t="shared" ca="1" si="1"/>
        <v>11890.552033873701</v>
      </c>
      <c r="E79" s="48">
        <f t="shared" ca="1" si="2"/>
        <v>485392.9296072796</v>
      </c>
      <c r="F79" s="48"/>
      <c r="J79">
        <v>1182063.7620222848</v>
      </c>
    </row>
    <row r="80" spans="1:10" x14ac:dyDescent="0.25">
      <c r="A80" s="166">
        <v>60</v>
      </c>
      <c r="B80" s="43">
        <f t="shared" ca="1" si="0"/>
        <v>45</v>
      </c>
      <c r="C80" s="47">
        <f t="shared" ca="1" si="3"/>
        <v>88.105598752256412</v>
      </c>
      <c r="D80" s="52">
        <f t="shared" ca="1" si="1"/>
        <v>12649.936674609104</v>
      </c>
      <c r="E80" s="48">
        <f t="shared" ca="1" si="2"/>
        <v>466056.83672569459</v>
      </c>
      <c r="F80" s="48"/>
      <c r="J80">
        <v>259564.12980548386</v>
      </c>
    </row>
    <row r="81" spans="1:10" x14ac:dyDescent="0.25">
      <c r="A81" s="166">
        <v>61</v>
      </c>
      <c r="B81" s="43">
        <f t="shared" ca="1" si="0"/>
        <v>46</v>
      </c>
      <c r="C81" s="47">
        <f t="shared" ca="1" si="3"/>
        <v>82.890333493382201</v>
      </c>
      <c r="D81" s="52">
        <f t="shared" ca="1" si="1"/>
        <v>14449.131147714907</v>
      </c>
      <c r="E81" s="48">
        <f t="shared" ca="1" si="2"/>
        <v>735480.32346242107</v>
      </c>
      <c r="F81" s="48"/>
      <c r="J81">
        <v>1124262.5872694911</v>
      </c>
    </row>
    <row r="82" spans="1:10" x14ac:dyDescent="0.25">
      <c r="A82" s="166">
        <v>62</v>
      </c>
      <c r="B82" s="43">
        <f t="shared" ca="1" si="0"/>
        <v>45</v>
      </c>
      <c r="C82" s="47">
        <f t="shared" ca="1" si="3"/>
        <v>86.814025031156319</v>
      </c>
      <c r="D82" s="52">
        <f t="shared" ca="1" si="1"/>
        <v>13299.777815927346</v>
      </c>
      <c r="E82" s="48">
        <f t="shared" ca="1" si="2"/>
        <v>558547.43022844451</v>
      </c>
      <c r="F82" s="48"/>
      <c r="J82">
        <v>564525.27677740739</v>
      </c>
    </row>
    <row r="83" spans="1:10" x14ac:dyDescent="0.25">
      <c r="A83" s="166">
        <v>63</v>
      </c>
      <c r="B83" s="43">
        <f t="shared" ca="1" si="0"/>
        <v>45</v>
      </c>
      <c r="C83" s="47">
        <f t="shared" ca="1" si="3"/>
        <v>95.267922733303394</v>
      </c>
      <c r="D83" s="52">
        <f t="shared" ca="1" si="1"/>
        <v>11245.057986543281</v>
      </c>
      <c r="E83" s="48">
        <f t="shared" ca="1" si="2"/>
        <v>222698.51386130787</v>
      </c>
      <c r="F83" s="48"/>
      <c r="J83">
        <v>1049182.4199000297</v>
      </c>
    </row>
    <row r="84" spans="1:10" x14ac:dyDescent="0.25">
      <c r="A84" s="166">
        <v>64</v>
      </c>
      <c r="B84" s="43">
        <f t="shared" ca="1" si="0"/>
        <v>47</v>
      </c>
      <c r="C84" s="47">
        <f t="shared" ca="1" si="3"/>
        <v>85.300653432055398</v>
      </c>
      <c r="D84" s="52">
        <f t="shared" ca="1" si="1"/>
        <v>11734.679765296692</v>
      </c>
      <c r="E84" s="48">
        <f t="shared" ca="1" si="2"/>
        <v>369429.46079420554</v>
      </c>
      <c r="F84" s="48"/>
      <c r="J84">
        <v>748082.70249801129</v>
      </c>
    </row>
    <row r="85" spans="1:10" x14ac:dyDescent="0.25">
      <c r="A85" s="166">
        <v>65</v>
      </c>
      <c r="B85" s="43">
        <f t="shared" ref="B85:B148" ca="1" si="5">VLOOKUP(RAND(),$A$10:$C$14,3)</f>
        <v>46</v>
      </c>
      <c r="C85" s="47">
        <f t="shared" ref="C85:C148" ca="1" si="6">$E$8+RAND()*($E$9-$E$8)</f>
        <v>96.056654092387646</v>
      </c>
      <c r="D85" s="52">
        <f t="shared" ref="D85:D148" ca="1" si="7">NORMINV(RAND(),$E$13,$E$14)</f>
        <v>14251.019254954368</v>
      </c>
      <c r="E85" s="48">
        <f t="shared" ref="E85:E148" ca="1" si="8">($C$3-B85-C85)*D85-$C$4-$C$5</f>
        <v>524051.68171862909</v>
      </c>
      <c r="F85" s="48"/>
      <c r="J85">
        <v>1561225.1129218126</v>
      </c>
    </row>
    <row r="86" spans="1:10" x14ac:dyDescent="0.25">
      <c r="A86" s="166">
        <v>66</v>
      </c>
      <c r="B86" s="43">
        <f t="shared" ca="1" si="5"/>
        <v>45</v>
      </c>
      <c r="C86" s="47">
        <f t="shared" ca="1" si="6"/>
        <v>81.60739466714648</v>
      </c>
      <c r="D86" s="52">
        <f t="shared" ca="1" si="7"/>
        <v>11806.69946026811</v>
      </c>
      <c r="E86" s="48">
        <f t="shared" ca="1" si="8"/>
        <v>445052.70732420939</v>
      </c>
      <c r="F86" s="48"/>
      <c r="J86">
        <v>308685.23276626761</v>
      </c>
    </row>
    <row r="87" spans="1:10" x14ac:dyDescent="0.25">
      <c r="A87" s="166">
        <v>67</v>
      </c>
      <c r="B87" s="43">
        <f t="shared" ca="1" si="5"/>
        <v>47</v>
      </c>
      <c r="C87" s="47">
        <f t="shared" ca="1" si="6"/>
        <v>92.452401759940244</v>
      </c>
      <c r="D87" s="52">
        <f t="shared" ca="1" si="7"/>
        <v>15859.402569806361</v>
      </c>
      <c r="E87" s="48">
        <f t="shared" ca="1" si="8"/>
        <v>737359.46104451851</v>
      </c>
      <c r="F87" s="48"/>
      <c r="J87">
        <v>643067.75417102291</v>
      </c>
    </row>
    <row r="88" spans="1:10" x14ac:dyDescent="0.25">
      <c r="A88" s="166">
        <v>68</v>
      </c>
      <c r="B88" s="43">
        <f t="shared" ca="1" si="5"/>
        <v>44</v>
      </c>
      <c r="C88" s="47">
        <f t="shared" ca="1" si="6"/>
        <v>99.546608295747774</v>
      </c>
      <c r="D88" s="52">
        <f t="shared" ca="1" si="7"/>
        <v>11106.129306820767</v>
      </c>
      <c r="E88" s="48">
        <f t="shared" ca="1" si="8"/>
        <v>171179.0041102455</v>
      </c>
      <c r="F88" s="48"/>
      <c r="J88">
        <v>706700.29178591282</v>
      </c>
    </row>
    <row r="89" spans="1:10" x14ac:dyDescent="0.25">
      <c r="A89" s="166">
        <v>69</v>
      </c>
      <c r="B89" s="43">
        <f t="shared" ca="1" si="5"/>
        <v>45</v>
      </c>
      <c r="C89" s="47">
        <f t="shared" ca="1" si="6"/>
        <v>93.879793391268464</v>
      </c>
      <c r="D89" s="52">
        <f t="shared" ca="1" si="7"/>
        <v>11920.75741126359</v>
      </c>
      <c r="E89" s="48">
        <f t="shared" ca="1" si="8"/>
        <v>312716.26906091417</v>
      </c>
      <c r="F89" s="48"/>
      <c r="J89">
        <v>652508.52884679916</v>
      </c>
    </row>
    <row r="90" spans="1:10" x14ac:dyDescent="0.25">
      <c r="A90" s="166">
        <v>70</v>
      </c>
      <c r="B90" s="43">
        <f t="shared" ca="1" si="5"/>
        <v>47</v>
      </c>
      <c r="C90" s="47">
        <f t="shared" ca="1" si="6"/>
        <v>92.554061463200071</v>
      </c>
      <c r="D90" s="52">
        <f t="shared" ca="1" si="7"/>
        <v>16910.969195895115</v>
      </c>
      <c r="E90" s="48">
        <f t="shared" ca="1" si="8"/>
        <v>850836.89521165378</v>
      </c>
      <c r="F90" s="48"/>
      <c r="J90">
        <v>1571531.2410976081</v>
      </c>
    </row>
    <row r="91" spans="1:10" x14ac:dyDescent="0.25">
      <c r="A91" s="166">
        <v>71</v>
      </c>
      <c r="B91" s="43">
        <f t="shared" ca="1" si="5"/>
        <v>45</v>
      </c>
      <c r="C91" s="47">
        <f t="shared" ca="1" si="6"/>
        <v>84.316201036883569</v>
      </c>
      <c r="D91" s="52">
        <f t="shared" ca="1" si="7"/>
        <v>14093.604255446096</v>
      </c>
      <c r="E91" s="48">
        <f t="shared" ca="1" si="8"/>
        <v>686776.09837453277</v>
      </c>
      <c r="F91" s="48"/>
      <c r="J91">
        <v>953846.6333642567</v>
      </c>
    </row>
    <row r="92" spans="1:10" x14ac:dyDescent="0.25">
      <c r="A92" s="166">
        <v>72</v>
      </c>
      <c r="B92" s="43">
        <f t="shared" ca="1" si="5"/>
        <v>46</v>
      </c>
      <c r="C92" s="47">
        <f t="shared" ca="1" si="6"/>
        <v>99.710560472483635</v>
      </c>
      <c r="D92" s="52">
        <f t="shared" ca="1" si="7"/>
        <v>12001.53520284003</v>
      </c>
      <c r="E92" s="48">
        <f t="shared" ca="1" si="8"/>
        <v>239631.84457110404</v>
      </c>
      <c r="F92" s="48"/>
      <c r="J92">
        <v>356849.92297250498</v>
      </c>
    </row>
    <row r="93" spans="1:10" x14ac:dyDescent="0.25">
      <c r="A93" s="166">
        <v>73</v>
      </c>
      <c r="B93" s="43">
        <f t="shared" ca="1" si="5"/>
        <v>45</v>
      </c>
      <c r="C93" s="47">
        <f t="shared" ca="1" si="6"/>
        <v>95.779403411817356</v>
      </c>
      <c r="D93" s="52">
        <f t="shared" ca="1" si="7"/>
        <v>22523.629649429346</v>
      </c>
      <c r="E93" s="48">
        <f t="shared" ca="1" si="8"/>
        <v>1437520.6379925227</v>
      </c>
      <c r="F93" s="48"/>
      <c r="J93">
        <v>176993.30596074741</v>
      </c>
    </row>
    <row r="94" spans="1:10" x14ac:dyDescent="0.25">
      <c r="A94" s="166">
        <v>74</v>
      </c>
      <c r="B94" s="43">
        <f t="shared" ca="1" si="5"/>
        <v>46</v>
      </c>
      <c r="C94" s="47">
        <f t="shared" ca="1" si="6"/>
        <v>91.553675552702543</v>
      </c>
      <c r="D94" s="52">
        <f t="shared" ca="1" si="7"/>
        <v>16064.848858220068</v>
      </c>
      <c r="E94" s="48">
        <f t="shared" ca="1" si="8"/>
        <v>790368.35804998991</v>
      </c>
      <c r="F94" s="48"/>
      <c r="J94">
        <v>779563.08021930302</v>
      </c>
    </row>
    <row r="95" spans="1:10" x14ac:dyDescent="0.25">
      <c r="A95" s="166">
        <v>75</v>
      </c>
      <c r="B95" s="43">
        <f t="shared" ca="1" si="5"/>
        <v>44</v>
      </c>
      <c r="C95" s="47">
        <f t="shared" ca="1" si="6"/>
        <v>88.661063044744196</v>
      </c>
      <c r="D95" s="52">
        <f t="shared" ca="1" si="7"/>
        <v>13918.310561679138</v>
      </c>
      <c r="E95" s="48">
        <f t="shared" ca="1" si="8"/>
        <v>619241.4549588603</v>
      </c>
      <c r="F95" s="48"/>
      <c r="J95">
        <v>923732.18660569517</v>
      </c>
    </row>
    <row r="96" spans="1:10" x14ac:dyDescent="0.25">
      <c r="A96" s="166">
        <v>76</v>
      </c>
      <c r="B96" s="43">
        <f t="shared" ca="1" si="5"/>
        <v>45</v>
      </c>
      <c r="C96" s="47">
        <f t="shared" ca="1" si="6"/>
        <v>94.331160421014133</v>
      </c>
      <c r="D96" s="52">
        <f t="shared" ca="1" si="7"/>
        <v>8305.0093366167785</v>
      </c>
      <c r="E96" s="48">
        <f t="shared" ca="1" si="8"/>
        <v>-89199.263360594632</v>
      </c>
      <c r="F96" s="48"/>
      <c r="J96">
        <v>170816.51898588496</v>
      </c>
    </row>
    <row r="97" spans="1:10" x14ac:dyDescent="0.25">
      <c r="A97" s="166">
        <v>77</v>
      </c>
      <c r="B97" s="43">
        <f t="shared" ca="1" si="5"/>
        <v>45</v>
      </c>
      <c r="C97" s="47">
        <f t="shared" ca="1" si="6"/>
        <v>99.211220585655184</v>
      </c>
      <c r="D97" s="52">
        <f t="shared" ca="1" si="7"/>
        <v>18513.078816082634</v>
      </c>
      <c r="E97" s="48">
        <f t="shared" ca="1" si="8"/>
        <v>939962.93233886315</v>
      </c>
      <c r="F97" s="48"/>
      <c r="J97">
        <v>822166.12301798537</v>
      </c>
    </row>
    <row r="98" spans="1:10" x14ac:dyDescent="0.25">
      <c r="A98" s="166">
        <v>78</v>
      </c>
      <c r="B98" s="43">
        <f t="shared" ca="1" si="5"/>
        <v>45</v>
      </c>
      <c r="C98" s="47">
        <f t="shared" ca="1" si="6"/>
        <v>91.890079851867441</v>
      </c>
      <c r="D98" s="52">
        <f t="shared" ca="1" si="7"/>
        <v>21006.806107299057</v>
      </c>
      <c r="E98" s="48">
        <f t="shared" ca="1" si="8"/>
        <v>1355071.3552566008</v>
      </c>
      <c r="F98" s="48"/>
      <c r="J98">
        <v>131352.04570079176</v>
      </c>
    </row>
    <row r="99" spans="1:10" x14ac:dyDescent="0.25">
      <c r="A99" s="166">
        <v>79</v>
      </c>
      <c r="B99" s="43">
        <f t="shared" ca="1" si="5"/>
        <v>46</v>
      </c>
      <c r="C99" s="47">
        <f t="shared" ca="1" si="6"/>
        <v>85.353971835539923</v>
      </c>
      <c r="D99" s="52">
        <f t="shared" ca="1" si="7"/>
        <v>14855.130286965245</v>
      </c>
      <c r="E99" s="48">
        <f t="shared" ca="1" si="8"/>
        <v>747647.07612703717</v>
      </c>
      <c r="F99" s="48"/>
      <c r="J99">
        <v>595112.52669388521</v>
      </c>
    </row>
    <row r="100" spans="1:10" x14ac:dyDescent="0.25">
      <c r="A100" s="166">
        <v>80</v>
      </c>
      <c r="B100" s="43">
        <f t="shared" ca="1" si="5"/>
        <v>45</v>
      </c>
      <c r="C100" s="47">
        <f t="shared" ca="1" si="6"/>
        <v>81.765328452134668</v>
      </c>
      <c r="D100" s="52">
        <f t="shared" ca="1" si="7"/>
        <v>10277.224917870137</v>
      </c>
      <c r="E100" s="48">
        <f t="shared" ca="1" si="8"/>
        <v>256233.21225939342</v>
      </c>
      <c r="F100" s="48"/>
      <c r="J100">
        <v>-89398.282057189266</v>
      </c>
    </row>
    <row r="101" spans="1:10" x14ac:dyDescent="0.25">
      <c r="A101" s="166">
        <v>81</v>
      </c>
      <c r="B101" s="43">
        <f t="shared" ca="1" si="5"/>
        <v>43</v>
      </c>
      <c r="C101" s="47">
        <f t="shared" ca="1" si="6"/>
        <v>89.691589109043207</v>
      </c>
      <c r="D101" s="52">
        <f t="shared" ca="1" si="7"/>
        <v>18656.924323352167</v>
      </c>
      <c r="E101" s="48">
        <f t="shared" ca="1" si="8"/>
        <v>1169957.2201619297</v>
      </c>
      <c r="F101" s="48"/>
      <c r="J101">
        <v>1059863.5334400737</v>
      </c>
    </row>
    <row r="102" spans="1:10" x14ac:dyDescent="0.25">
      <c r="A102" s="166">
        <v>82</v>
      </c>
      <c r="B102" s="43">
        <f t="shared" ca="1" si="5"/>
        <v>47</v>
      </c>
      <c r="C102" s="47">
        <f t="shared" ca="1" si="6"/>
        <v>97.100082850243155</v>
      </c>
      <c r="D102" s="52">
        <f t="shared" ca="1" si="7"/>
        <v>5653.5189114924906</v>
      </c>
      <c r="E102" s="48">
        <f t="shared" ca="1" si="8"/>
        <v>-406946.33457985427</v>
      </c>
      <c r="F102" s="48"/>
      <c r="J102">
        <v>784612.62717410014</v>
      </c>
    </row>
    <row r="103" spans="1:10" x14ac:dyDescent="0.25">
      <c r="A103" s="166">
        <v>83</v>
      </c>
      <c r="B103" s="43">
        <f t="shared" ca="1" si="5"/>
        <v>45</v>
      </c>
      <c r="C103" s="47">
        <f t="shared" ca="1" si="6"/>
        <v>89.99111761254818</v>
      </c>
      <c r="D103" s="52">
        <f t="shared" ca="1" si="7"/>
        <v>13378.908167400485</v>
      </c>
      <c r="E103" s="48">
        <f t="shared" ca="1" si="8"/>
        <v>525314.36772968038</v>
      </c>
      <c r="F103" s="48"/>
      <c r="J103">
        <v>298229.46044738311</v>
      </c>
    </row>
    <row r="104" spans="1:10" x14ac:dyDescent="0.25">
      <c r="A104" s="166">
        <v>84</v>
      </c>
      <c r="B104" s="43">
        <f t="shared" ca="1" si="5"/>
        <v>44</v>
      </c>
      <c r="C104" s="47">
        <f t="shared" ca="1" si="6"/>
        <v>96.476834868148813</v>
      </c>
      <c r="D104" s="52">
        <f t="shared" ca="1" si="7"/>
        <v>15141.575695621899</v>
      </c>
      <c r="E104" s="48">
        <f t="shared" ca="1" si="8"/>
        <v>643211.71957239998</v>
      </c>
      <c r="F104" s="48"/>
      <c r="J104">
        <v>1164862.4273373312</v>
      </c>
    </row>
    <row r="105" spans="1:10" x14ac:dyDescent="0.25">
      <c r="A105" s="166">
        <v>85</v>
      </c>
      <c r="B105" s="43">
        <f t="shared" ca="1" si="5"/>
        <v>45</v>
      </c>
      <c r="C105" s="47">
        <f t="shared" ca="1" si="6"/>
        <v>88.785100945106365</v>
      </c>
      <c r="D105" s="52">
        <f t="shared" ca="1" si="7"/>
        <v>8954.343931876163</v>
      </c>
      <c r="E105" s="48">
        <f t="shared" ca="1" si="8"/>
        <v>31673.832213911461</v>
      </c>
      <c r="F105" s="48"/>
      <c r="J105">
        <v>2049715.6501785405</v>
      </c>
    </row>
    <row r="106" spans="1:10" x14ac:dyDescent="0.25">
      <c r="A106" s="166">
        <v>86</v>
      </c>
      <c r="B106" s="43">
        <f t="shared" ca="1" si="5"/>
        <v>44</v>
      </c>
      <c r="C106" s="47">
        <f t="shared" ca="1" si="6"/>
        <v>88.02076775101925</v>
      </c>
      <c r="D106" s="52">
        <f t="shared" ca="1" si="7"/>
        <v>13211.186981564546</v>
      </c>
      <c r="E106" s="48">
        <f t="shared" ca="1" si="8"/>
        <v>545434.51020115009</v>
      </c>
      <c r="F106" s="48"/>
      <c r="J106">
        <v>769001.73917039763</v>
      </c>
    </row>
    <row r="107" spans="1:10" x14ac:dyDescent="0.25">
      <c r="A107" s="166">
        <v>87</v>
      </c>
      <c r="B107" s="43">
        <f t="shared" ca="1" si="5"/>
        <v>47</v>
      </c>
      <c r="C107" s="47">
        <f t="shared" ca="1" si="6"/>
        <v>82.058476973623883</v>
      </c>
      <c r="D107" s="52">
        <f t="shared" ca="1" si="7"/>
        <v>10856.851446005432</v>
      </c>
      <c r="E107" s="48">
        <f t="shared" ca="1" si="8"/>
        <v>302187.29770500539</v>
      </c>
      <c r="F107" s="48"/>
      <c r="J107">
        <v>160470.74731283472</v>
      </c>
    </row>
    <row r="108" spans="1:10" x14ac:dyDescent="0.25">
      <c r="A108" s="166">
        <v>88</v>
      </c>
      <c r="B108" s="43">
        <f t="shared" ca="1" si="5"/>
        <v>44</v>
      </c>
      <c r="C108" s="47">
        <f t="shared" ca="1" si="6"/>
        <v>86.987171783672991</v>
      </c>
      <c r="D108" s="52">
        <f t="shared" ca="1" si="7"/>
        <v>18397.906284992554</v>
      </c>
      <c r="E108" s="48">
        <f t="shared" ca="1" si="8"/>
        <v>1171188.9539509094</v>
      </c>
      <c r="F108" s="48"/>
      <c r="J108">
        <v>572613.17716406099</v>
      </c>
    </row>
    <row r="109" spans="1:10" x14ac:dyDescent="0.25">
      <c r="A109" s="166">
        <v>89</v>
      </c>
      <c r="B109" s="43">
        <f t="shared" ca="1" si="5"/>
        <v>45</v>
      </c>
      <c r="C109" s="47">
        <f t="shared" ca="1" si="6"/>
        <v>95.088808513367283</v>
      </c>
      <c r="D109" s="52">
        <f t="shared" ca="1" si="7"/>
        <v>14448.838580665493</v>
      </c>
      <c r="E109" s="48">
        <f t="shared" ca="1" si="8"/>
        <v>573640.22541830596</v>
      </c>
      <c r="F109" s="48"/>
      <c r="J109">
        <v>927315.77059094771</v>
      </c>
    </row>
    <row r="110" spans="1:10" x14ac:dyDescent="0.25">
      <c r="A110" s="166">
        <v>90</v>
      </c>
      <c r="B110" s="43">
        <f t="shared" ca="1" si="5"/>
        <v>43</v>
      </c>
      <c r="C110" s="47">
        <f t="shared" ca="1" si="6"/>
        <v>82.330273429342611</v>
      </c>
      <c r="D110" s="52">
        <f t="shared" ca="1" si="7"/>
        <v>16950.132494912075</v>
      </c>
      <c r="E110" s="48">
        <f t="shared" ca="1" si="8"/>
        <v>1096218.2509821912</v>
      </c>
      <c r="F110" s="48"/>
      <c r="J110">
        <v>-114612.75020817027</v>
      </c>
    </row>
    <row r="111" spans="1:10" x14ac:dyDescent="0.25">
      <c r="A111" s="166">
        <v>91</v>
      </c>
      <c r="B111" s="43">
        <f t="shared" ca="1" si="5"/>
        <v>45</v>
      </c>
      <c r="C111" s="47">
        <f t="shared" ca="1" si="6"/>
        <v>89.329643173052716</v>
      </c>
      <c r="D111" s="52">
        <f t="shared" ca="1" si="7"/>
        <v>25520.190705114172</v>
      </c>
      <c r="E111" s="48">
        <f t="shared" ca="1" si="8"/>
        <v>1926409.3744471855</v>
      </c>
      <c r="F111" s="48"/>
      <c r="J111">
        <v>598789.87586673419</v>
      </c>
    </row>
    <row r="112" spans="1:10" x14ac:dyDescent="0.25">
      <c r="A112" s="166">
        <v>92</v>
      </c>
      <c r="B112" s="43">
        <f t="shared" ca="1" si="5"/>
        <v>44</v>
      </c>
      <c r="C112" s="47">
        <f t="shared" ca="1" si="6"/>
        <v>93.995238532609889</v>
      </c>
      <c r="D112" s="52">
        <f t="shared" ca="1" si="7"/>
        <v>21792.219979025223</v>
      </c>
      <c r="E112" s="48">
        <f t="shared" ca="1" si="8"/>
        <v>1419040.1806165879</v>
      </c>
      <c r="F112" s="48"/>
      <c r="J112">
        <v>1137110.7473144666</v>
      </c>
    </row>
    <row r="113" spans="1:10" x14ac:dyDescent="0.25">
      <c r="A113" s="166">
        <v>93</v>
      </c>
      <c r="B113" s="43">
        <f t="shared" ca="1" si="5"/>
        <v>46</v>
      </c>
      <c r="C113" s="47">
        <f t="shared" ca="1" si="6"/>
        <v>80.758119297062251</v>
      </c>
      <c r="D113" s="52">
        <f t="shared" ca="1" si="7"/>
        <v>14206.709667918507</v>
      </c>
      <c r="E113" s="48">
        <f t="shared" ca="1" si="8"/>
        <v>736654.9084069666</v>
      </c>
      <c r="F113" s="48"/>
      <c r="J113">
        <v>477021.89889917523</v>
      </c>
    </row>
    <row r="114" spans="1:10" x14ac:dyDescent="0.25">
      <c r="A114" s="166">
        <v>94</v>
      </c>
      <c r="B114" s="43">
        <f t="shared" ca="1" si="5"/>
        <v>44</v>
      </c>
      <c r="C114" s="47">
        <f t="shared" ca="1" si="6"/>
        <v>86.216075174893376</v>
      </c>
      <c r="D114" s="52">
        <f t="shared" ca="1" si="7"/>
        <v>15933.074392867238</v>
      </c>
      <c r="E114" s="48">
        <f t="shared" ca="1" si="8"/>
        <v>892593.11091517331</v>
      </c>
      <c r="F114" s="48"/>
      <c r="J114">
        <v>582785.22137089632</v>
      </c>
    </row>
    <row r="115" spans="1:10" x14ac:dyDescent="0.25">
      <c r="A115" s="166">
        <v>95</v>
      </c>
      <c r="B115" s="43">
        <f t="shared" ca="1" si="5"/>
        <v>47</v>
      </c>
      <c r="C115" s="47">
        <f t="shared" ca="1" si="6"/>
        <v>93.839661989829551</v>
      </c>
      <c r="D115" s="52">
        <f t="shared" ca="1" si="7"/>
        <v>13007.774108793006</v>
      </c>
      <c r="E115" s="48">
        <f t="shared" ca="1" si="8"/>
        <v>406925.24436699529</v>
      </c>
      <c r="F115" s="48"/>
      <c r="J115">
        <v>468751.39528222475</v>
      </c>
    </row>
    <row r="116" spans="1:10" x14ac:dyDescent="0.25">
      <c r="A116" s="166">
        <v>96</v>
      </c>
      <c r="B116" s="43">
        <f t="shared" ca="1" si="5"/>
        <v>43</v>
      </c>
      <c r="C116" s="47">
        <f t="shared" ca="1" si="6"/>
        <v>80.901605032929012</v>
      </c>
      <c r="D116" s="52">
        <f t="shared" ca="1" si="7"/>
        <v>20798.257943725606</v>
      </c>
      <c r="E116" s="48">
        <f t="shared" ca="1" si="8"/>
        <v>1601828.6868712078</v>
      </c>
      <c r="F116" s="48"/>
      <c r="J116">
        <v>1544988.6089640521</v>
      </c>
    </row>
    <row r="117" spans="1:10" x14ac:dyDescent="0.25">
      <c r="A117" s="166">
        <v>97</v>
      </c>
      <c r="B117" s="43">
        <f t="shared" ca="1" si="5"/>
        <v>43</v>
      </c>
      <c r="C117" s="47">
        <f t="shared" ca="1" si="6"/>
        <v>81.23218818112197</v>
      </c>
      <c r="D117" s="52">
        <f t="shared" ca="1" si="7"/>
        <v>10379.133500411364</v>
      </c>
      <c r="E117" s="48">
        <f t="shared" ca="1" si="8"/>
        <v>294981.77542233793</v>
      </c>
      <c r="F117" s="48"/>
      <c r="J117">
        <v>-76975.138704254758</v>
      </c>
    </row>
    <row r="118" spans="1:10" x14ac:dyDescent="0.25">
      <c r="A118" s="166">
        <v>98</v>
      </c>
      <c r="B118" s="43">
        <f t="shared" ca="1" si="5"/>
        <v>45</v>
      </c>
      <c r="C118" s="47">
        <f t="shared" ca="1" si="6"/>
        <v>89.377076058211685</v>
      </c>
      <c r="D118" s="52">
        <f t="shared" ca="1" si="7"/>
        <v>20130.646793999902</v>
      </c>
      <c r="E118" s="48">
        <f t="shared" ca="1" si="8"/>
        <v>1307433.5963676553</v>
      </c>
      <c r="F118" s="48"/>
      <c r="J118">
        <v>772658.28491571266</v>
      </c>
    </row>
    <row r="119" spans="1:10" x14ac:dyDescent="0.25">
      <c r="A119" s="166">
        <v>99</v>
      </c>
      <c r="B119" s="43">
        <f t="shared" ca="1" si="5"/>
        <v>45</v>
      </c>
      <c r="C119" s="47">
        <f t="shared" ca="1" si="6"/>
        <v>87.085727273231484</v>
      </c>
      <c r="D119" s="52">
        <f t="shared" ca="1" si="7"/>
        <v>10219.909228747591</v>
      </c>
      <c r="E119" s="48">
        <f t="shared" ca="1" si="8"/>
        <v>194853.25481261429</v>
      </c>
      <c r="F119" s="48"/>
      <c r="J119">
        <v>585849.86988254893</v>
      </c>
    </row>
    <row r="120" spans="1:10" x14ac:dyDescent="0.25">
      <c r="A120" s="166">
        <v>100</v>
      </c>
      <c r="B120" s="43">
        <f t="shared" ca="1" si="5"/>
        <v>46</v>
      </c>
      <c r="C120" s="47">
        <f t="shared" ca="1" si="6"/>
        <v>92.157647120298748</v>
      </c>
      <c r="D120" s="52">
        <f t="shared" ca="1" si="7"/>
        <v>19674.643150192027</v>
      </c>
      <c r="E120" s="48">
        <f t="shared" ca="1" si="8"/>
        <v>1180783.7388357818</v>
      </c>
      <c r="F120" s="48"/>
      <c r="J120">
        <v>999158.06798956706</v>
      </c>
    </row>
    <row r="121" spans="1:10" x14ac:dyDescent="0.25">
      <c r="A121" s="166">
        <v>101</v>
      </c>
      <c r="B121" s="43">
        <f t="shared" ca="1" si="5"/>
        <v>44</v>
      </c>
      <c r="C121" s="47">
        <f t="shared" ca="1" si="6"/>
        <v>89.9449578996431</v>
      </c>
      <c r="D121" s="52">
        <f t="shared" ca="1" si="7"/>
        <v>14199.123981463106</v>
      </c>
      <c r="E121" s="48">
        <f t="shared" ca="1" si="8"/>
        <v>633680.80747542507</v>
      </c>
      <c r="J121">
        <v>672882.64122937573</v>
      </c>
    </row>
    <row r="122" spans="1:10" x14ac:dyDescent="0.25">
      <c r="A122" s="166">
        <v>102</v>
      </c>
      <c r="B122" s="43">
        <f t="shared" ca="1" si="5"/>
        <v>44</v>
      </c>
      <c r="C122" s="47">
        <f t="shared" ca="1" si="6"/>
        <v>82.211630186320363</v>
      </c>
      <c r="D122" s="52">
        <f t="shared" ca="1" si="7"/>
        <v>15557.109054006596</v>
      </c>
      <c r="E122" s="48">
        <f t="shared" ca="1" si="8"/>
        <v>910232.05975510576</v>
      </c>
      <c r="J122">
        <v>1643510.5436800714</v>
      </c>
    </row>
    <row r="123" spans="1:10" x14ac:dyDescent="0.25">
      <c r="A123" s="166">
        <v>103</v>
      </c>
      <c r="B123" s="43">
        <f t="shared" ca="1" si="5"/>
        <v>45</v>
      </c>
      <c r="C123" s="47">
        <f t="shared" ca="1" si="6"/>
        <v>82.827287079479248</v>
      </c>
      <c r="D123" s="52">
        <f t="shared" ca="1" si="7"/>
        <v>13794.535190674142</v>
      </c>
      <c r="E123" s="48">
        <f t="shared" ca="1" si="8"/>
        <v>671521.25253157876</v>
      </c>
      <c r="J123">
        <v>776328.52348865406</v>
      </c>
    </row>
    <row r="124" spans="1:10" x14ac:dyDescent="0.25">
      <c r="A124" s="166">
        <v>104</v>
      </c>
      <c r="B124" s="43">
        <f t="shared" ca="1" si="5"/>
        <v>46</v>
      </c>
      <c r="C124" s="47">
        <f t="shared" ca="1" si="6"/>
        <v>85.276380985543625</v>
      </c>
      <c r="D124" s="52">
        <f t="shared" ca="1" si="7"/>
        <v>12736.788125470935</v>
      </c>
      <c r="E124" s="48">
        <f t="shared" ca="1" si="8"/>
        <v>499420.79275079235</v>
      </c>
      <c r="J124">
        <v>1762493.0194919063</v>
      </c>
    </row>
    <row r="125" spans="1:10" x14ac:dyDescent="0.25">
      <c r="A125" s="166">
        <v>105</v>
      </c>
      <c r="B125" s="43">
        <f t="shared" ca="1" si="5"/>
        <v>45</v>
      </c>
      <c r="C125" s="47">
        <f t="shared" ca="1" si="6"/>
        <v>96.905991085013227</v>
      </c>
      <c r="D125" s="52">
        <f t="shared" ca="1" si="7"/>
        <v>18468.260494001137</v>
      </c>
      <c r="E125" s="48">
        <f t="shared" ca="1" si="8"/>
        <v>977840.0539888558</v>
      </c>
      <c r="J125">
        <v>-167746.11688004807</v>
      </c>
    </row>
    <row r="126" spans="1:10" x14ac:dyDescent="0.25">
      <c r="A126" s="166">
        <v>106</v>
      </c>
      <c r="B126" s="43">
        <f t="shared" ca="1" si="5"/>
        <v>47</v>
      </c>
      <c r="C126" s="47">
        <f t="shared" ca="1" si="6"/>
        <v>88.238796730729277</v>
      </c>
      <c r="D126" s="52">
        <f t="shared" ca="1" si="7"/>
        <v>9055.347499329815</v>
      </c>
      <c r="E126" s="48">
        <f t="shared" ca="1" si="8"/>
        <v>30147.227545141475</v>
      </c>
      <c r="J126">
        <v>44935.888761626673</v>
      </c>
    </row>
    <row r="127" spans="1:10" x14ac:dyDescent="0.25">
      <c r="A127" s="166">
        <v>107</v>
      </c>
      <c r="B127" s="43">
        <f t="shared" ca="1" si="5"/>
        <v>45</v>
      </c>
      <c r="C127" s="47">
        <f t="shared" ca="1" si="6"/>
        <v>89.644806419001071</v>
      </c>
      <c r="D127" s="52">
        <f t="shared" ca="1" si="7"/>
        <v>13947.67067192857</v>
      </c>
      <c r="E127" s="48">
        <f t="shared" ca="1" si="8"/>
        <v>594988.5796924131</v>
      </c>
      <c r="J127">
        <v>-30707.390313139069</v>
      </c>
    </row>
    <row r="128" spans="1:10" x14ac:dyDescent="0.25">
      <c r="A128" s="166">
        <v>108</v>
      </c>
      <c r="B128" s="43">
        <f t="shared" ca="1" si="5"/>
        <v>47</v>
      </c>
      <c r="C128" s="47">
        <f t="shared" ca="1" si="6"/>
        <v>81.126428721233808</v>
      </c>
      <c r="D128" s="52">
        <f t="shared" ca="1" si="7"/>
        <v>9756.3177232351591</v>
      </c>
      <c r="E128" s="48">
        <f t="shared" ca="1" si="8"/>
        <v>179280.96573775494</v>
      </c>
      <c r="J128">
        <v>1125345.5134971351</v>
      </c>
    </row>
    <row r="129" spans="1:10" x14ac:dyDescent="0.25">
      <c r="A129" s="166">
        <v>109</v>
      </c>
      <c r="B129" s="43">
        <f t="shared" ca="1" si="5"/>
        <v>46</v>
      </c>
      <c r="C129" s="47">
        <f t="shared" ca="1" si="6"/>
        <v>92.601556646148566</v>
      </c>
      <c r="D129" s="52">
        <f t="shared" ca="1" si="7"/>
        <v>12169.215074604304</v>
      </c>
      <c r="E129" s="48">
        <f t="shared" ca="1" si="8"/>
        <v>343462.40107453824</v>
      </c>
      <c r="J129">
        <v>541734.48560961755</v>
      </c>
    </row>
    <row r="130" spans="1:10" x14ac:dyDescent="0.25">
      <c r="A130" s="166">
        <v>110</v>
      </c>
      <c r="B130" s="43">
        <f t="shared" ca="1" si="5"/>
        <v>45</v>
      </c>
      <c r="C130" s="47">
        <f t="shared" ca="1" si="6"/>
        <v>90.704762948652601</v>
      </c>
      <c r="D130" s="52">
        <f t="shared" ca="1" si="7"/>
        <v>11384.625358250607</v>
      </c>
      <c r="E130" s="48">
        <f t="shared" ca="1" si="8"/>
        <v>289823.82870378322</v>
      </c>
      <c r="J130">
        <v>678184.99426485575</v>
      </c>
    </row>
    <row r="131" spans="1:10" x14ac:dyDescent="0.25">
      <c r="A131" s="166">
        <v>111</v>
      </c>
      <c r="B131" s="43">
        <f t="shared" ca="1" si="5"/>
        <v>45</v>
      </c>
      <c r="C131" s="47">
        <f t="shared" ca="1" si="6"/>
        <v>85.390362013051941</v>
      </c>
      <c r="D131" s="52">
        <f t="shared" ca="1" si="7"/>
        <v>12470.49284277566</v>
      </c>
      <c r="E131" s="48">
        <f t="shared" ca="1" si="8"/>
        <v>479120.64160044794</v>
      </c>
      <c r="J131">
        <v>870582.84142472176</v>
      </c>
    </row>
    <row r="132" spans="1:10" x14ac:dyDescent="0.25">
      <c r="A132" s="166">
        <v>112</v>
      </c>
      <c r="B132" s="43">
        <f t="shared" ca="1" si="5"/>
        <v>45</v>
      </c>
      <c r="C132" s="47">
        <f t="shared" ca="1" si="6"/>
        <v>96.959104573175509</v>
      </c>
      <c r="D132" s="52">
        <f t="shared" ca="1" si="7"/>
        <v>14396.17771789463</v>
      </c>
      <c r="E132" s="48">
        <f t="shared" ca="1" si="8"/>
        <v>540979.75364713999</v>
      </c>
      <c r="J132">
        <v>1430082.0574115701</v>
      </c>
    </row>
    <row r="133" spans="1:10" x14ac:dyDescent="0.25">
      <c r="A133" s="166">
        <v>113</v>
      </c>
      <c r="B133" s="43">
        <f t="shared" ca="1" si="5"/>
        <v>46</v>
      </c>
      <c r="C133" s="47">
        <f t="shared" ca="1" si="6"/>
        <v>95.799627383082765</v>
      </c>
      <c r="D133" s="52">
        <f t="shared" ca="1" si="7"/>
        <v>21021.803409670676</v>
      </c>
      <c r="E133" s="48">
        <f t="shared" ca="1" si="8"/>
        <v>1253545.1585962777</v>
      </c>
      <c r="J133">
        <v>1597060.2153934995</v>
      </c>
    </row>
    <row r="134" spans="1:10" x14ac:dyDescent="0.25">
      <c r="A134" s="166">
        <v>114</v>
      </c>
      <c r="B134" s="43">
        <f t="shared" ca="1" si="5"/>
        <v>44</v>
      </c>
      <c r="C134" s="47">
        <f t="shared" ca="1" si="6"/>
        <v>82.228893705182784</v>
      </c>
      <c r="D134" s="52">
        <f t="shared" ca="1" si="7"/>
        <v>17619.073975872798</v>
      </c>
      <c r="E134" s="48">
        <f t="shared" ca="1" si="8"/>
        <v>1163113.2039081268</v>
      </c>
      <c r="J134">
        <v>226417.17038493231</v>
      </c>
    </row>
    <row r="135" spans="1:10" x14ac:dyDescent="0.25">
      <c r="A135" s="166">
        <v>115</v>
      </c>
      <c r="B135" s="43">
        <f t="shared" ca="1" si="5"/>
        <v>46</v>
      </c>
      <c r="C135" s="47">
        <f t="shared" ca="1" si="6"/>
        <v>87.654860314367298</v>
      </c>
      <c r="D135" s="52">
        <f t="shared" ca="1" si="7"/>
        <v>10985.962286479007</v>
      </c>
      <c r="E135" s="48">
        <f t="shared" ca="1" si="8"/>
        <v>267177.35451501398</v>
      </c>
      <c r="J135">
        <v>-548712.03427195549</v>
      </c>
    </row>
    <row r="136" spans="1:10" x14ac:dyDescent="0.25">
      <c r="A136" s="166">
        <v>116</v>
      </c>
      <c r="B136" s="43">
        <f t="shared" ca="1" si="5"/>
        <v>45</v>
      </c>
      <c r="C136" s="47">
        <f t="shared" ca="1" si="6"/>
        <v>88.80185076067643</v>
      </c>
      <c r="D136" s="52">
        <f t="shared" ca="1" si="7"/>
        <v>13983.110605703308</v>
      </c>
      <c r="E136" s="48">
        <f t="shared" ca="1" si="8"/>
        <v>610828.46238577785</v>
      </c>
      <c r="J136">
        <v>418393.06248731259</v>
      </c>
    </row>
    <row r="137" spans="1:10" x14ac:dyDescent="0.25">
      <c r="A137" s="166">
        <v>117</v>
      </c>
      <c r="B137" s="43">
        <f t="shared" ca="1" si="5"/>
        <v>46</v>
      </c>
      <c r="C137" s="47">
        <f t="shared" ca="1" si="6"/>
        <v>88.521775688835334</v>
      </c>
      <c r="D137" s="52">
        <f t="shared" ca="1" si="7"/>
        <v>12691.807996567633</v>
      </c>
      <c r="E137" s="48">
        <f t="shared" ca="1" si="8"/>
        <v>452935.64274530299</v>
      </c>
      <c r="J137">
        <v>615435.37012481317</v>
      </c>
    </row>
    <row r="138" spans="1:10" x14ac:dyDescent="0.25">
      <c r="A138" s="166">
        <v>118</v>
      </c>
      <c r="B138" s="43">
        <f t="shared" ca="1" si="5"/>
        <v>47</v>
      </c>
      <c r="C138" s="47">
        <f t="shared" ca="1" si="6"/>
        <v>85.847796137072223</v>
      </c>
      <c r="D138" s="52">
        <f t="shared" ca="1" si="7"/>
        <v>12904.812561194824</v>
      </c>
      <c r="E138" s="48">
        <f t="shared" ca="1" si="8"/>
        <v>498922.41942077223</v>
      </c>
      <c r="J138">
        <v>-131937.83187073097</v>
      </c>
    </row>
    <row r="139" spans="1:10" x14ac:dyDescent="0.25">
      <c r="A139" s="166">
        <v>119</v>
      </c>
      <c r="B139" s="43">
        <f t="shared" ca="1" si="5"/>
        <v>47</v>
      </c>
      <c r="C139" s="47">
        <f t="shared" ca="1" si="6"/>
        <v>99.172463230878407</v>
      </c>
      <c r="D139" s="52">
        <f t="shared" ca="1" si="7"/>
        <v>11003.894112095797</v>
      </c>
      <c r="E139" s="48">
        <f t="shared" ca="1" si="8"/>
        <v>131503.32641505124</v>
      </c>
      <c r="J139">
        <v>46601.233608386712</v>
      </c>
    </row>
    <row r="140" spans="1:10" x14ac:dyDescent="0.25">
      <c r="A140" s="166">
        <v>120</v>
      </c>
      <c r="B140" s="43">
        <f t="shared" ca="1" si="5"/>
        <v>47</v>
      </c>
      <c r="C140" s="47">
        <f t="shared" ca="1" si="6"/>
        <v>91.384428518189097</v>
      </c>
      <c r="D140" s="52">
        <f t="shared" ca="1" si="7"/>
        <v>16778.845388781974</v>
      </c>
      <c r="E140" s="48">
        <f t="shared" ca="1" si="8"/>
        <v>856001.57148506562</v>
      </c>
      <c r="J140">
        <v>103120.39747420629</v>
      </c>
    </row>
    <row r="141" spans="1:10" x14ac:dyDescent="0.25">
      <c r="A141" s="166">
        <v>121</v>
      </c>
      <c r="B141" s="43">
        <f t="shared" ca="1" si="5"/>
        <v>43</v>
      </c>
      <c r="C141" s="47">
        <f t="shared" ca="1" si="6"/>
        <v>87.439058869619174</v>
      </c>
      <c r="D141" s="52">
        <f t="shared" ca="1" si="7"/>
        <v>13367.620210374149</v>
      </c>
      <c r="E141" s="48">
        <f t="shared" ca="1" si="8"/>
        <v>584877.63281545835</v>
      </c>
      <c r="J141">
        <v>701471.45418309211</v>
      </c>
    </row>
    <row r="142" spans="1:10" x14ac:dyDescent="0.25">
      <c r="A142" s="166">
        <v>122</v>
      </c>
      <c r="B142" s="43">
        <f t="shared" ca="1" si="5"/>
        <v>45</v>
      </c>
      <c r="C142" s="47">
        <f t="shared" ca="1" si="6"/>
        <v>90.627640144785559</v>
      </c>
      <c r="D142" s="52">
        <f t="shared" ca="1" si="7"/>
        <v>14049.43161991938</v>
      </c>
      <c r="E142" s="48">
        <f t="shared" ca="1" si="8"/>
        <v>592817.21737472829</v>
      </c>
      <c r="J142">
        <v>126938.37832809659</v>
      </c>
    </row>
    <row r="143" spans="1:10" x14ac:dyDescent="0.25">
      <c r="A143" s="166">
        <v>123</v>
      </c>
      <c r="B143" s="43">
        <f t="shared" ca="1" si="5"/>
        <v>45</v>
      </c>
      <c r="C143" s="47">
        <f t="shared" ca="1" si="6"/>
        <v>98.417639042009213</v>
      </c>
      <c r="D143" s="52">
        <f t="shared" ca="1" si="7"/>
        <v>15980.742420579643</v>
      </c>
      <c r="E143" s="48">
        <f t="shared" ca="1" si="8"/>
        <v>687284.51462631533</v>
      </c>
      <c r="J143">
        <v>1075709.6113551699</v>
      </c>
    </row>
    <row r="144" spans="1:10" x14ac:dyDescent="0.25">
      <c r="A144" s="166">
        <v>124</v>
      </c>
      <c r="B144" s="43">
        <f t="shared" ca="1" si="5"/>
        <v>46</v>
      </c>
      <c r="C144" s="47">
        <f t="shared" ca="1" si="6"/>
        <v>85.302288588424773</v>
      </c>
      <c r="D144" s="52">
        <f t="shared" ca="1" si="7"/>
        <v>13071.03982917899</v>
      </c>
      <c r="E144" s="48">
        <f t="shared" ca="1" si="8"/>
        <v>538431.47366391425</v>
      </c>
      <c r="J144">
        <v>148316.25486689806</v>
      </c>
    </row>
    <row r="145" spans="1:10" x14ac:dyDescent="0.25">
      <c r="A145" s="166">
        <v>125</v>
      </c>
      <c r="B145" s="43">
        <f t="shared" ca="1" si="5"/>
        <v>47</v>
      </c>
      <c r="C145" s="47">
        <f t="shared" ca="1" si="6"/>
        <v>87.0491471432493</v>
      </c>
      <c r="D145" s="52">
        <f t="shared" ca="1" si="7"/>
        <v>15382.917467017545</v>
      </c>
      <c r="E145" s="48">
        <f t="shared" ca="1" si="8"/>
        <v>768279.48225867399</v>
      </c>
      <c r="J145">
        <v>979512.79209720949</v>
      </c>
    </row>
    <row r="146" spans="1:10" x14ac:dyDescent="0.25">
      <c r="A146" s="166">
        <v>126</v>
      </c>
      <c r="B146" s="43">
        <f t="shared" ca="1" si="5"/>
        <v>47</v>
      </c>
      <c r="C146" s="47">
        <f t="shared" ca="1" si="6"/>
        <v>88.735675243177042</v>
      </c>
      <c r="D146" s="52">
        <f t="shared" ca="1" si="7"/>
        <v>17622.688060629182</v>
      </c>
      <c r="E146" s="48">
        <f t="shared" ca="1" si="8"/>
        <v>996021.86358729028</v>
      </c>
      <c r="J146">
        <v>648826.3055994811</v>
      </c>
    </row>
    <row r="147" spans="1:10" x14ac:dyDescent="0.25">
      <c r="A147" s="166">
        <v>127</v>
      </c>
      <c r="B147" s="43">
        <f t="shared" ca="1" si="5"/>
        <v>46</v>
      </c>
      <c r="C147" s="47">
        <f t="shared" ca="1" si="6"/>
        <v>82.507846254558956</v>
      </c>
      <c r="D147" s="52">
        <f t="shared" ca="1" si="7"/>
        <v>18528.409530547404</v>
      </c>
      <c r="E147" s="48">
        <f t="shared" ca="1" si="8"/>
        <v>1232527.9698132128</v>
      </c>
      <c r="J147">
        <v>-796509.2797124472</v>
      </c>
    </row>
    <row r="148" spans="1:10" x14ac:dyDescent="0.25">
      <c r="A148" s="166">
        <v>128</v>
      </c>
      <c r="B148" s="43">
        <f t="shared" ca="1" si="5"/>
        <v>45</v>
      </c>
      <c r="C148" s="47">
        <f t="shared" ca="1" si="6"/>
        <v>98.792453360322611</v>
      </c>
      <c r="D148" s="52">
        <f t="shared" ca="1" si="7"/>
        <v>12341.455071558972</v>
      </c>
      <c r="E148" s="48">
        <f t="shared" ca="1" si="8"/>
        <v>298414.21004252369</v>
      </c>
      <c r="J148">
        <v>989159.88216892933</v>
      </c>
    </row>
    <row r="149" spans="1:10" x14ac:dyDescent="0.25">
      <c r="A149" s="166">
        <v>129</v>
      </c>
      <c r="B149" s="43">
        <f t="shared" ref="B149:B212" ca="1" si="9">VLOOKUP(RAND(),$A$10:$C$14,3)</f>
        <v>45</v>
      </c>
      <c r="C149" s="47">
        <f t="shared" ref="C149:C212" ca="1" si="10">$E$8+RAND()*($E$9-$E$8)</f>
        <v>89.038499802184788</v>
      </c>
      <c r="D149" s="52">
        <f t="shared" ref="D149:D212" ca="1" si="11">NORMINV(RAND(),$E$13,$E$14)</f>
        <v>17531.180125708372</v>
      </c>
      <c r="E149" s="48">
        <f t="shared" ref="E149:E212" ca="1" si="12">($C$3-B149-C149)*D149-$C$4-$C$5</f>
        <v>1015410.7674895572</v>
      </c>
      <c r="J149">
        <v>299339.75203352561</v>
      </c>
    </row>
    <row r="150" spans="1:10" x14ac:dyDescent="0.25">
      <c r="A150" s="166">
        <v>130</v>
      </c>
      <c r="B150" s="43">
        <f t="shared" ca="1" si="9"/>
        <v>46</v>
      </c>
      <c r="C150" s="47">
        <f t="shared" ca="1" si="10"/>
        <v>92.054101559037818</v>
      </c>
      <c r="D150" s="52">
        <f t="shared" ca="1" si="11"/>
        <v>15529.946144639718</v>
      </c>
      <c r="E150" s="48">
        <f t="shared" ca="1" si="12"/>
        <v>722983.82775681023</v>
      </c>
      <c r="J150">
        <v>971405.31218575104</v>
      </c>
    </row>
    <row r="151" spans="1:10" x14ac:dyDescent="0.25">
      <c r="A151" s="166">
        <v>131</v>
      </c>
      <c r="B151" s="43">
        <f t="shared" ca="1" si="9"/>
        <v>46</v>
      </c>
      <c r="C151" s="47">
        <f t="shared" ca="1" si="10"/>
        <v>97.377824442781943</v>
      </c>
      <c r="D151" s="52">
        <f t="shared" ca="1" si="11"/>
        <v>24114.936575750013</v>
      </c>
      <c r="E151" s="48">
        <f t="shared" ca="1" si="12"/>
        <v>1547072.0645550466</v>
      </c>
      <c r="J151">
        <v>1079741.3172435355</v>
      </c>
    </row>
    <row r="152" spans="1:10" x14ac:dyDescent="0.25">
      <c r="A152" s="166">
        <v>132</v>
      </c>
      <c r="B152" s="43">
        <f t="shared" ca="1" si="9"/>
        <v>45</v>
      </c>
      <c r="C152" s="47">
        <f t="shared" ca="1" si="10"/>
        <v>81.280119536693519</v>
      </c>
      <c r="D152" s="52">
        <f t="shared" ca="1" si="11"/>
        <v>8103.9241938831901</v>
      </c>
      <c r="E152" s="48">
        <f t="shared" ca="1" si="12"/>
        <v>-5487.3916429575766</v>
      </c>
      <c r="J152">
        <v>424654.13566768519</v>
      </c>
    </row>
    <row r="153" spans="1:10" x14ac:dyDescent="0.25">
      <c r="A153" s="166">
        <v>133</v>
      </c>
      <c r="B153" s="43">
        <f t="shared" ca="1" si="9"/>
        <v>46</v>
      </c>
      <c r="C153" s="47">
        <f t="shared" ca="1" si="10"/>
        <v>96.849314004054207</v>
      </c>
      <c r="D153" s="52">
        <f t="shared" ca="1" si="11"/>
        <v>20378.380830777576</v>
      </c>
      <c r="E153" s="48">
        <f t="shared" ca="1" si="12"/>
        <v>1163179.1046736715</v>
      </c>
      <c r="J153">
        <v>503201.12141469656</v>
      </c>
    </row>
    <row r="154" spans="1:10" x14ac:dyDescent="0.25">
      <c r="A154" s="166">
        <v>134</v>
      </c>
      <c r="B154" s="43">
        <f t="shared" ca="1" si="9"/>
        <v>43</v>
      </c>
      <c r="C154" s="47">
        <f t="shared" ca="1" si="10"/>
        <v>83.86743702035902</v>
      </c>
      <c r="D154" s="52">
        <f t="shared" ca="1" si="11"/>
        <v>14936.336988896688</v>
      </c>
      <c r="E154" s="48">
        <f t="shared" ca="1" si="12"/>
        <v>824213.11798156588</v>
      </c>
      <c r="J154">
        <v>1507512.8554743701</v>
      </c>
    </row>
    <row r="155" spans="1:10" x14ac:dyDescent="0.25">
      <c r="A155" s="166">
        <v>135</v>
      </c>
      <c r="B155" s="43">
        <f t="shared" ca="1" si="9"/>
        <v>44</v>
      </c>
      <c r="C155" s="47">
        <f t="shared" ca="1" si="10"/>
        <v>93.434486560766445</v>
      </c>
      <c r="D155" s="52">
        <f t="shared" ca="1" si="11"/>
        <v>18083.710684752732</v>
      </c>
      <c r="E155" s="48">
        <f t="shared" ca="1" si="12"/>
        <v>1017518.4674309923</v>
      </c>
      <c r="J155">
        <v>586301.47550332779</v>
      </c>
    </row>
    <row r="156" spans="1:10" x14ac:dyDescent="0.25">
      <c r="A156" s="166">
        <v>136</v>
      </c>
      <c r="B156" s="43">
        <f t="shared" ca="1" si="9"/>
        <v>45</v>
      </c>
      <c r="C156" s="47">
        <f t="shared" ca="1" si="10"/>
        <v>87.004508195204565</v>
      </c>
      <c r="D156" s="52">
        <f t="shared" ca="1" si="11"/>
        <v>12943.07487605976</v>
      </c>
      <c r="E156" s="48">
        <f t="shared" ca="1" si="12"/>
        <v>514281.41059090337</v>
      </c>
      <c r="J156">
        <v>781548.2191734123</v>
      </c>
    </row>
    <row r="157" spans="1:10" x14ac:dyDescent="0.25">
      <c r="A157" s="166">
        <v>137</v>
      </c>
      <c r="B157" s="43">
        <f t="shared" ca="1" si="9"/>
        <v>45</v>
      </c>
      <c r="C157" s="47">
        <f t="shared" ca="1" si="10"/>
        <v>97.635428159212267</v>
      </c>
      <c r="D157" s="52">
        <f t="shared" ca="1" si="11"/>
        <v>13016.870932005972</v>
      </c>
      <c r="E157" s="48">
        <f t="shared" ca="1" si="12"/>
        <v>384533.90338961082</v>
      </c>
      <c r="J157">
        <v>467314.30843619304</v>
      </c>
    </row>
    <row r="158" spans="1:10" x14ac:dyDescent="0.25">
      <c r="A158" s="166">
        <v>138</v>
      </c>
      <c r="B158" s="43">
        <f t="shared" ca="1" si="9"/>
        <v>46</v>
      </c>
      <c r="C158" s="47">
        <f t="shared" ca="1" si="10"/>
        <v>90.525048139558038</v>
      </c>
      <c r="D158" s="52">
        <f t="shared" ca="1" si="11"/>
        <v>20236.829982513958</v>
      </c>
      <c r="E158" s="48">
        <f t="shared" ca="1" si="12"/>
        <v>1276136.4780912059</v>
      </c>
      <c r="J158">
        <v>1222277.6916305455</v>
      </c>
    </row>
    <row r="159" spans="1:10" x14ac:dyDescent="0.25">
      <c r="A159" s="166">
        <v>139</v>
      </c>
      <c r="B159" s="43">
        <f t="shared" ca="1" si="9"/>
        <v>45</v>
      </c>
      <c r="C159" s="47">
        <f t="shared" ca="1" si="10"/>
        <v>86.115612044673227</v>
      </c>
      <c r="D159" s="52">
        <f t="shared" ca="1" si="11"/>
        <v>6254.049916848091</v>
      </c>
      <c r="E159" s="48">
        <f t="shared" ca="1" si="12"/>
        <v>-262745.15331030055</v>
      </c>
      <c r="J159">
        <v>1240988.6072278647</v>
      </c>
    </row>
    <row r="160" spans="1:10" x14ac:dyDescent="0.25">
      <c r="A160" s="166">
        <v>140</v>
      </c>
      <c r="B160" s="43">
        <f t="shared" ca="1" si="9"/>
        <v>44</v>
      </c>
      <c r="C160" s="47">
        <f t="shared" ca="1" si="10"/>
        <v>90.768706227085602</v>
      </c>
      <c r="D160" s="52">
        <f t="shared" ca="1" si="11"/>
        <v>17591.424312104369</v>
      </c>
      <c r="E160" s="48">
        <f t="shared" ca="1" si="12"/>
        <v>1009491.1584799828</v>
      </c>
      <c r="J160">
        <v>109326.8602110974</v>
      </c>
    </row>
    <row r="161" spans="1:10" x14ac:dyDescent="0.25">
      <c r="A161" s="166">
        <v>141</v>
      </c>
      <c r="B161" s="43">
        <f t="shared" ca="1" si="9"/>
        <v>45</v>
      </c>
      <c r="C161" s="47">
        <f t="shared" ca="1" si="10"/>
        <v>83.35263251152945</v>
      </c>
      <c r="D161" s="52">
        <f t="shared" ca="1" si="11"/>
        <v>17389.954299584981</v>
      </c>
      <c r="E161" s="48">
        <f t="shared" ca="1" si="12"/>
        <v>1098052.2069897377</v>
      </c>
      <c r="J161">
        <v>830852.66462313104</v>
      </c>
    </row>
    <row r="162" spans="1:10" x14ac:dyDescent="0.25">
      <c r="A162" s="166">
        <v>142</v>
      </c>
      <c r="B162" s="43">
        <f t="shared" ca="1" si="9"/>
        <v>44</v>
      </c>
      <c r="C162" s="47">
        <f t="shared" ca="1" si="10"/>
        <v>86.800016889331459</v>
      </c>
      <c r="D162" s="52">
        <f t="shared" ca="1" si="11"/>
        <v>25159.184275972431</v>
      </c>
      <c r="E162" s="48">
        <f t="shared" ca="1" si="12"/>
        <v>1973815.1564981388</v>
      </c>
      <c r="J162">
        <v>612258.64877595869</v>
      </c>
    </row>
    <row r="163" spans="1:10" x14ac:dyDescent="0.25">
      <c r="A163" s="166">
        <v>143</v>
      </c>
      <c r="B163" s="43">
        <f t="shared" ca="1" si="9"/>
        <v>47</v>
      </c>
      <c r="C163" s="47">
        <f t="shared" ca="1" si="10"/>
        <v>85.364217428817724</v>
      </c>
      <c r="D163" s="52">
        <f t="shared" ca="1" si="11"/>
        <v>20916.676890130166</v>
      </c>
      <c r="E163" s="48">
        <f t="shared" ca="1" si="12"/>
        <v>1439632.977868895</v>
      </c>
      <c r="J163">
        <v>1108523.5526832608</v>
      </c>
    </row>
    <row r="164" spans="1:10" x14ac:dyDescent="0.25">
      <c r="A164" s="166">
        <v>144</v>
      </c>
      <c r="B164" s="43">
        <f t="shared" ca="1" si="9"/>
        <v>43</v>
      </c>
      <c r="C164" s="47">
        <f t="shared" ca="1" si="10"/>
        <v>97.992171173674535</v>
      </c>
      <c r="D164" s="52">
        <f t="shared" ca="1" si="11"/>
        <v>20240.179116213811</v>
      </c>
      <c r="E164" s="48">
        <f t="shared" ca="1" si="12"/>
        <v>1186097.8013981888</v>
      </c>
      <c r="J164">
        <v>865124.11449148203</v>
      </c>
    </row>
    <row r="165" spans="1:10" x14ac:dyDescent="0.25">
      <c r="A165" s="166">
        <v>145</v>
      </c>
      <c r="B165" s="43">
        <f t="shared" ca="1" si="9"/>
        <v>46</v>
      </c>
      <c r="C165" s="47">
        <f t="shared" ca="1" si="10"/>
        <v>99.206012998475643</v>
      </c>
      <c r="D165" s="52">
        <f t="shared" ca="1" si="11"/>
        <v>11937.598179411971</v>
      </c>
      <c r="E165" s="48">
        <f t="shared" ca="1" si="12"/>
        <v>239050.91026330693</v>
      </c>
      <c r="J165">
        <v>1323966.9197467836</v>
      </c>
    </row>
    <row r="166" spans="1:10" x14ac:dyDescent="0.25">
      <c r="A166" s="166">
        <v>146</v>
      </c>
      <c r="B166" s="43">
        <f t="shared" ca="1" si="9"/>
        <v>45</v>
      </c>
      <c r="C166" s="47">
        <f t="shared" ca="1" si="10"/>
        <v>88.336617852631107</v>
      </c>
      <c r="D166" s="52">
        <f t="shared" ca="1" si="11"/>
        <v>14789.558436077457</v>
      </c>
      <c r="E166" s="48">
        <f t="shared" ca="1" si="12"/>
        <v>710610.34918287047</v>
      </c>
      <c r="J166">
        <v>1035606.7573829615</v>
      </c>
    </row>
    <row r="167" spans="1:10" x14ac:dyDescent="0.25">
      <c r="A167" s="166">
        <v>147</v>
      </c>
      <c r="B167" s="43">
        <f t="shared" ca="1" si="9"/>
        <v>46</v>
      </c>
      <c r="C167" s="47">
        <f t="shared" ca="1" si="10"/>
        <v>99.82232443300154</v>
      </c>
      <c r="D167" s="52">
        <f t="shared" ca="1" si="11"/>
        <v>13712.560119696624</v>
      </c>
      <c r="E167" s="48">
        <f t="shared" ca="1" si="12"/>
        <v>414830.07922301977</v>
      </c>
      <c r="J167">
        <v>538476.50947580393</v>
      </c>
    </row>
    <row r="168" spans="1:10" x14ac:dyDescent="0.25">
      <c r="A168" s="166">
        <v>148</v>
      </c>
      <c r="B168" s="43">
        <f t="shared" ca="1" si="9"/>
        <v>45</v>
      </c>
      <c r="C168" s="47">
        <f t="shared" ca="1" si="10"/>
        <v>94.332596886632032</v>
      </c>
      <c r="D168" s="52">
        <f t="shared" ca="1" si="11"/>
        <v>10052.879820380789</v>
      </c>
      <c r="E168" s="48">
        <f t="shared" ca="1" si="12"/>
        <v>102473.22371194209</v>
      </c>
      <c r="J168">
        <v>552816.49530756404</v>
      </c>
    </row>
    <row r="169" spans="1:10" x14ac:dyDescent="0.25">
      <c r="A169" s="166">
        <v>149</v>
      </c>
      <c r="B169" s="43">
        <f t="shared" ca="1" si="9"/>
        <v>45</v>
      </c>
      <c r="C169" s="47">
        <f t="shared" ca="1" si="10"/>
        <v>82.024052650040105</v>
      </c>
      <c r="D169" s="52">
        <f t="shared" ca="1" si="11"/>
        <v>8777.3647645884121</v>
      </c>
      <c r="E169" s="48">
        <f t="shared" ca="1" si="12"/>
        <v>70627.382396829315</v>
      </c>
      <c r="J169">
        <v>-130415.25611377845</v>
      </c>
    </row>
    <row r="170" spans="1:10" x14ac:dyDescent="0.25">
      <c r="A170" s="166">
        <v>150</v>
      </c>
      <c r="B170" s="43">
        <f t="shared" ca="1" si="9"/>
        <v>46</v>
      </c>
      <c r="C170" s="47">
        <f t="shared" ca="1" si="10"/>
        <v>98.843305728861509</v>
      </c>
      <c r="D170" s="52">
        <f t="shared" ca="1" si="11"/>
        <v>15883.295887568584</v>
      </c>
      <c r="E170" s="48">
        <f t="shared" ca="1" si="12"/>
        <v>654351.59377951222</v>
      </c>
      <c r="J170">
        <v>1224007.4758860082</v>
      </c>
    </row>
    <row r="171" spans="1:10" x14ac:dyDescent="0.25">
      <c r="A171" s="166">
        <v>151</v>
      </c>
      <c r="B171" s="43">
        <f t="shared" ca="1" si="9"/>
        <v>45</v>
      </c>
      <c r="C171" s="47">
        <f t="shared" ca="1" si="10"/>
        <v>82.977647202481648</v>
      </c>
      <c r="D171" s="52">
        <f t="shared" ca="1" si="11"/>
        <v>17691.412887858794</v>
      </c>
      <c r="E171" s="48">
        <f t="shared" ca="1" si="12"/>
        <v>1141056.41200101</v>
      </c>
      <c r="J171">
        <v>1157323.7172912224</v>
      </c>
    </row>
    <row r="172" spans="1:10" x14ac:dyDescent="0.25">
      <c r="A172" s="166">
        <v>152</v>
      </c>
      <c r="B172" s="43">
        <f t="shared" ca="1" si="9"/>
        <v>45</v>
      </c>
      <c r="C172" s="47">
        <f t="shared" ca="1" si="10"/>
        <v>95.226238835833172</v>
      </c>
      <c r="D172" s="52">
        <f t="shared" ca="1" si="11"/>
        <v>3223.7325389761827</v>
      </c>
      <c r="E172" s="48">
        <f t="shared" ca="1" si="12"/>
        <v>-649342.4867482516</v>
      </c>
      <c r="J172">
        <v>885337.21807015198</v>
      </c>
    </row>
    <row r="173" spans="1:10" x14ac:dyDescent="0.25">
      <c r="A173" s="166">
        <v>153</v>
      </c>
      <c r="B173" s="43">
        <f t="shared" ca="1" si="9"/>
        <v>46</v>
      </c>
      <c r="C173" s="47">
        <f t="shared" ca="1" si="10"/>
        <v>80.086321000503347</v>
      </c>
      <c r="D173" s="52">
        <f t="shared" ca="1" si="11"/>
        <v>16647.212843800866</v>
      </c>
      <c r="E173" s="48">
        <f t="shared" ca="1" si="12"/>
        <v>1046170.1757192374</v>
      </c>
      <c r="J173">
        <v>1235811.9335096679</v>
      </c>
    </row>
    <row r="174" spans="1:10" x14ac:dyDescent="0.25">
      <c r="A174" s="166">
        <v>154</v>
      </c>
      <c r="B174" s="43">
        <f t="shared" ca="1" si="9"/>
        <v>45</v>
      </c>
      <c r="C174" s="47">
        <f t="shared" ca="1" si="10"/>
        <v>81.638593147967939</v>
      </c>
      <c r="D174" s="52">
        <f t="shared" ca="1" si="11"/>
        <v>16129.782356834405</v>
      </c>
      <c r="E174" s="48">
        <f t="shared" ca="1" si="12"/>
        <v>973662.86139934324</v>
      </c>
      <c r="J174">
        <v>484343.95489423629</v>
      </c>
    </row>
    <row r="175" spans="1:10" x14ac:dyDescent="0.25">
      <c r="A175" s="166">
        <v>155</v>
      </c>
      <c r="B175" s="43">
        <f t="shared" ca="1" si="9"/>
        <v>46</v>
      </c>
      <c r="C175" s="47">
        <f t="shared" ca="1" si="10"/>
        <v>80.57197180408059</v>
      </c>
      <c r="D175" s="52">
        <f t="shared" ca="1" si="11"/>
        <v>13438.485033955298</v>
      </c>
      <c r="E175" s="48">
        <f t="shared" ca="1" si="12"/>
        <v>645247.22464752011</v>
      </c>
      <c r="J175">
        <v>293570.75973634445</v>
      </c>
    </row>
    <row r="176" spans="1:10" x14ac:dyDescent="0.25">
      <c r="A176" s="166">
        <v>156</v>
      </c>
      <c r="B176" s="43">
        <f t="shared" ca="1" si="9"/>
        <v>44</v>
      </c>
      <c r="C176" s="47">
        <f t="shared" ca="1" si="10"/>
        <v>81.759765364914088</v>
      </c>
      <c r="D176" s="52">
        <f t="shared" ca="1" si="11"/>
        <v>12175.31818099699</v>
      </c>
      <c r="E176" s="48">
        <f t="shared" ca="1" si="12"/>
        <v>500489.06938289641</v>
      </c>
      <c r="J176">
        <v>164294.67182574584</v>
      </c>
    </row>
    <row r="177" spans="1:10" x14ac:dyDescent="0.25">
      <c r="A177" s="166">
        <v>157</v>
      </c>
      <c r="B177" s="43">
        <f t="shared" ca="1" si="9"/>
        <v>46</v>
      </c>
      <c r="C177" s="47">
        <f t="shared" ca="1" si="10"/>
        <v>86.054630174346229</v>
      </c>
      <c r="D177" s="52">
        <f t="shared" ca="1" si="11"/>
        <v>20544.136831491909</v>
      </c>
      <c r="E177" s="48">
        <f t="shared" ca="1" si="12"/>
        <v>1402541.679507656</v>
      </c>
      <c r="J177">
        <v>680445.13121398957</v>
      </c>
    </row>
    <row r="178" spans="1:10" x14ac:dyDescent="0.25">
      <c r="A178" s="166">
        <v>158</v>
      </c>
      <c r="B178" s="43">
        <f t="shared" ca="1" si="9"/>
        <v>43</v>
      </c>
      <c r="C178" s="47">
        <f t="shared" ca="1" si="10"/>
        <v>94.367231224719731</v>
      </c>
      <c r="D178" s="52">
        <f t="shared" ca="1" si="11"/>
        <v>20017.543282012914</v>
      </c>
      <c r="E178" s="48">
        <f t="shared" ca="1" si="12"/>
        <v>1234613.7806501123</v>
      </c>
      <c r="J178">
        <v>811375.16412766278</v>
      </c>
    </row>
    <row r="179" spans="1:10" x14ac:dyDescent="0.25">
      <c r="A179" s="166">
        <v>159</v>
      </c>
      <c r="B179" s="43">
        <f t="shared" ca="1" si="9"/>
        <v>47</v>
      </c>
      <c r="C179" s="47">
        <f t="shared" ca="1" si="10"/>
        <v>89.293816580161462</v>
      </c>
      <c r="D179" s="52">
        <f t="shared" ca="1" si="11"/>
        <v>22808.01244393062</v>
      </c>
      <c r="E179" s="48">
        <f t="shared" ca="1" si="12"/>
        <v>1570604.0339476042</v>
      </c>
      <c r="J179">
        <v>1074718.3698392403</v>
      </c>
    </row>
    <row r="180" spans="1:10" x14ac:dyDescent="0.25">
      <c r="A180" s="166">
        <v>160</v>
      </c>
      <c r="B180" s="43">
        <f t="shared" ca="1" si="9"/>
        <v>44</v>
      </c>
      <c r="C180" s="47">
        <f t="shared" ca="1" si="10"/>
        <v>80.19031618467865</v>
      </c>
      <c r="D180" s="52">
        <f t="shared" ca="1" si="11"/>
        <v>14480.133037973537</v>
      </c>
      <c r="E180" s="48">
        <f t="shared" ca="1" si="12"/>
        <v>807260.82607326587</v>
      </c>
      <c r="J180">
        <v>835287.93180109886</v>
      </c>
    </row>
    <row r="181" spans="1:10" x14ac:dyDescent="0.25">
      <c r="A181" s="166">
        <v>161</v>
      </c>
      <c r="B181" s="43">
        <f t="shared" ca="1" si="9"/>
        <v>46</v>
      </c>
      <c r="C181" s="47">
        <f t="shared" ca="1" si="10"/>
        <v>88.42512971663696</v>
      </c>
      <c r="D181" s="52">
        <f t="shared" ca="1" si="11"/>
        <v>15671.177203877771</v>
      </c>
      <c r="E181" s="48">
        <f t="shared" ca="1" si="12"/>
        <v>795523.0953218916</v>
      </c>
      <c r="J181">
        <v>1401491.3431053967</v>
      </c>
    </row>
    <row r="182" spans="1:10" x14ac:dyDescent="0.25">
      <c r="A182" s="166">
        <v>162</v>
      </c>
      <c r="B182" s="43">
        <f t="shared" ca="1" si="9"/>
        <v>46</v>
      </c>
      <c r="C182" s="47">
        <f t="shared" ca="1" si="10"/>
        <v>98.844509779695386</v>
      </c>
      <c r="D182" s="52">
        <f t="shared" ca="1" si="11"/>
        <v>16863.598599532346</v>
      </c>
      <c r="E182" s="48">
        <f t="shared" ca="1" si="12"/>
        <v>756436.37901273393</v>
      </c>
      <c r="J182">
        <v>31558.239748115884</v>
      </c>
    </row>
    <row r="183" spans="1:10" x14ac:dyDescent="0.25">
      <c r="A183" s="166">
        <v>163</v>
      </c>
      <c r="B183" s="43">
        <f t="shared" ca="1" si="9"/>
        <v>44</v>
      </c>
      <c r="C183" s="47">
        <f t="shared" ca="1" si="10"/>
        <v>88.835170283107132</v>
      </c>
      <c r="D183" s="52">
        <f t="shared" ca="1" si="11"/>
        <v>12978.697544902816</v>
      </c>
      <c r="E183" s="48">
        <f t="shared" ca="1" si="12"/>
        <v>507668.19025069103</v>
      </c>
      <c r="J183">
        <v>759228.06924013677</v>
      </c>
    </row>
    <row r="184" spans="1:10" x14ac:dyDescent="0.25">
      <c r="A184" s="166">
        <v>164</v>
      </c>
      <c r="B184" s="43">
        <f t="shared" ca="1" si="9"/>
        <v>45</v>
      </c>
      <c r="C184" s="47">
        <f t="shared" ca="1" si="10"/>
        <v>97.149124534721054</v>
      </c>
      <c r="D184" s="52">
        <f t="shared" ca="1" si="11"/>
        <v>20546.670887523127</v>
      </c>
      <c r="E184" s="48">
        <f t="shared" ca="1" si="12"/>
        <v>1195429.7722288063</v>
      </c>
      <c r="J184">
        <v>720066.94260229985</v>
      </c>
    </row>
    <row r="185" spans="1:10" x14ac:dyDescent="0.25">
      <c r="A185" s="166">
        <v>165</v>
      </c>
      <c r="B185" s="43">
        <f t="shared" ca="1" si="9"/>
        <v>44</v>
      </c>
      <c r="C185" s="47">
        <f t="shared" ca="1" si="10"/>
        <v>90.325457626679409</v>
      </c>
      <c r="D185" s="52">
        <f t="shared" ca="1" si="11"/>
        <v>16777.485528751138</v>
      </c>
      <c r="E185" s="48">
        <f t="shared" ca="1" si="12"/>
        <v>923950.47518454539</v>
      </c>
      <c r="J185">
        <v>2103632.2245747182</v>
      </c>
    </row>
    <row r="186" spans="1:10" x14ac:dyDescent="0.25">
      <c r="A186" s="166">
        <v>166</v>
      </c>
      <c r="B186" s="43">
        <f t="shared" ca="1" si="9"/>
        <v>45</v>
      </c>
      <c r="C186" s="47">
        <f t="shared" ca="1" si="10"/>
        <v>95.808271503329692</v>
      </c>
      <c r="D186" s="52">
        <f t="shared" ca="1" si="11"/>
        <v>16111.774274455054</v>
      </c>
      <c r="E186" s="48">
        <f t="shared" ca="1" si="12"/>
        <v>743160.70790147851</v>
      </c>
      <c r="J186">
        <v>1241012.4698082753</v>
      </c>
    </row>
    <row r="187" spans="1:10" x14ac:dyDescent="0.25">
      <c r="A187" s="166">
        <v>167</v>
      </c>
      <c r="B187" s="43">
        <f t="shared" ca="1" si="9"/>
        <v>45</v>
      </c>
      <c r="C187" s="47">
        <f t="shared" ca="1" si="10"/>
        <v>97.850939672161658</v>
      </c>
      <c r="D187" s="52">
        <f t="shared" ca="1" si="11"/>
        <v>11404.853619078431</v>
      </c>
      <c r="E187" s="48">
        <f t="shared" ca="1" si="12"/>
        <v>210614.49484172184</v>
      </c>
      <c r="J187">
        <v>914837.01229795953</v>
      </c>
    </row>
    <row r="188" spans="1:10" x14ac:dyDescent="0.25">
      <c r="A188" s="166">
        <v>168</v>
      </c>
      <c r="B188" s="43">
        <f t="shared" ca="1" si="9"/>
        <v>43</v>
      </c>
      <c r="C188" s="47">
        <f t="shared" ca="1" si="10"/>
        <v>81.414971017014153</v>
      </c>
      <c r="D188" s="52">
        <f t="shared" ca="1" si="11"/>
        <v>14417.195637675681</v>
      </c>
      <c r="E188" s="48">
        <f t="shared" ca="1" si="12"/>
        <v>796166.73637320171</v>
      </c>
      <c r="J188">
        <v>954811.27468668064</v>
      </c>
    </row>
    <row r="189" spans="1:10" x14ac:dyDescent="0.25">
      <c r="A189" s="166">
        <v>169</v>
      </c>
      <c r="B189" s="43">
        <f t="shared" ca="1" si="9"/>
        <v>46</v>
      </c>
      <c r="C189" s="47">
        <f t="shared" ca="1" si="10"/>
        <v>95.540448353146587</v>
      </c>
      <c r="D189" s="52">
        <f t="shared" ca="1" si="11"/>
        <v>21053.220053343844</v>
      </c>
      <c r="E189" s="48">
        <f t="shared" ca="1" si="12"/>
        <v>1262369.5876548728</v>
      </c>
      <c r="J189">
        <v>495573.88220118196</v>
      </c>
    </row>
    <row r="190" spans="1:10" x14ac:dyDescent="0.25">
      <c r="A190" s="166">
        <v>170</v>
      </c>
      <c r="B190" s="43">
        <f t="shared" ca="1" si="9"/>
        <v>46</v>
      </c>
      <c r="C190" s="47">
        <f t="shared" ca="1" si="10"/>
        <v>99.138675618667804</v>
      </c>
      <c r="D190" s="52">
        <f t="shared" ca="1" si="11"/>
        <v>11093.845798095585</v>
      </c>
      <c r="E190" s="48">
        <f t="shared" ca="1" si="12"/>
        <v>152221.5170724846</v>
      </c>
      <c r="J190">
        <v>937476.95525306161</v>
      </c>
    </row>
    <row r="191" spans="1:10" x14ac:dyDescent="0.25">
      <c r="A191" s="166">
        <v>171</v>
      </c>
      <c r="B191" s="43">
        <f t="shared" ca="1" si="9"/>
        <v>47</v>
      </c>
      <c r="C191" s="47">
        <f t="shared" ca="1" si="10"/>
        <v>98.68788957762149</v>
      </c>
      <c r="D191" s="52">
        <f t="shared" ca="1" si="11"/>
        <v>13644.715888233755</v>
      </c>
      <c r="E191" s="48">
        <f t="shared" ca="1" si="12"/>
        <v>409664.39452718827</v>
      </c>
      <c r="J191">
        <v>-627676.50206659758</v>
      </c>
    </row>
    <row r="192" spans="1:10" x14ac:dyDescent="0.25">
      <c r="A192" s="166">
        <v>172</v>
      </c>
      <c r="B192" s="43">
        <f t="shared" ca="1" si="9"/>
        <v>45</v>
      </c>
      <c r="C192" s="47">
        <f t="shared" ca="1" si="10"/>
        <v>85.600937648573534</v>
      </c>
      <c r="D192" s="52">
        <f t="shared" ca="1" si="11"/>
        <v>8512.409680425124</v>
      </c>
      <c r="E192" s="48">
        <f t="shared" ca="1" si="12"/>
        <v>7861.3245135404868</v>
      </c>
      <c r="J192">
        <v>921557.95782765537</v>
      </c>
    </row>
    <row r="193" spans="1:10" x14ac:dyDescent="0.25">
      <c r="A193" s="166">
        <v>173</v>
      </c>
      <c r="B193" s="43">
        <f t="shared" ca="1" si="9"/>
        <v>44</v>
      </c>
      <c r="C193" s="47">
        <f t="shared" ca="1" si="10"/>
        <v>97.225591311928099</v>
      </c>
      <c r="D193" s="52">
        <f t="shared" ca="1" si="11"/>
        <v>8902.5634744822601</v>
      </c>
      <c r="E193" s="48">
        <f t="shared" ca="1" si="12"/>
        <v>-40531.485729647567</v>
      </c>
      <c r="J193">
        <v>282906.71859248285</v>
      </c>
    </row>
    <row r="194" spans="1:10" x14ac:dyDescent="0.25">
      <c r="A194" s="166">
        <v>174</v>
      </c>
      <c r="B194" s="43">
        <f t="shared" ca="1" si="9"/>
        <v>45</v>
      </c>
      <c r="C194" s="47">
        <f t="shared" ca="1" si="10"/>
        <v>96.399077363870447</v>
      </c>
      <c r="D194" s="52">
        <f t="shared" ca="1" si="11"/>
        <v>15555.918873568098</v>
      </c>
      <c r="E194" s="48">
        <f t="shared" ca="1" si="12"/>
        <v>673831.22324870853</v>
      </c>
      <c r="J194">
        <v>18510.169877891429</v>
      </c>
    </row>
    <row r="195" spans="1:10" x14ac:dyDescent="0.25">
      <c r="A195" s="166">
        <v>175</v>
      </c>
      <c r="B195" s="43">
        <f t="shared" ca="1" si="9"/>
        <v>46</v>
      </c>
      <c r="C195" s="47">
        <f t="shared" ca="1" si="10"/>
        <v>82.636591583646634</v>
      </c>
      <c r="D195" s="52">
        <f t="shared" ca="1" si="11"/>
        <v>16366.289941234552</v>
      </c>
      <c r="E195" s="48">
        <f t="shared" ca="1" si="12"/>
        <v>969902.44045727025</v>
      </c>
      <c r="J195">
        <v>731720.74724609219</v>
      </c>
    </row>
    <row r="196" spans="1:10" x14ac:dyDescent="0.25">
      <c r="A196" s="166">
        <v>176</v>
      </c>
      <c r="B196" s="43">
        <f t="shared" ca="1" si="9"/>
        <v>46</v>
      </c>
      <c r="C196" s="47">
        <f t="shared" ca="1" si="10"/>
        <v>89.913794755894713</v>
      </c>
      <c r="D196" s="52">
        <f t="shared" ca="1" si="11"/>
        <v>17516.063424449596</v>
      </c>
      <c r="E196" s="48">
        <f t="shared" ca="1" si="12"/>
        <v>980825.14348607277</v>
      </c>
      <c r="J196">
        <v>493333.56215576944</v>
      </c>
    </row>
    <row r="197" spans="1:10" x14ac:dyDescent="0.25">
      <c r="A197" s="166">
        <v>177</v>
      </c>
      <c r="B197" s="43">
        <f t="shared" ca="1" si="9"/>
        <v>45</v>
      </c>
      <c r="C197" s="47">
        <f t="shared" ca="1" si="10"/>
        <v>82.324596338355761</v>
      </c>
      <c r="D197" s="52">
        <f t="shared" ca="1" si="11"/>
        <v>13796.862604477283</v>
      </c>
      <c r="E197" s="48">
        <f t="shared" ca="1" si="12"/>
        <v>678738.82666401775</v>
      </c>
      <c r="J197">
        <v>1083084.9091470477</v>
      </c>
    </row>
    <row r="198" spans="1:10" x14ac:dyDescent="0.25">
      <c r="A198" s="166">
        <v>178</v>
      </c>
      <c r="B198" s="43">
        <f t="shared" ca="1" si="9"/>
        <v>44</v>
      </c>
      <c r="C198" s="47">
        <f t="shared" ca="1" si="10"/>
        <v>81.148837433582173</v>
      </c>
      <c r="D198" s="52">
        <f t="shared" ca="1" si="11"/>
        <v>11228.784633620502</v>
      </c>
      <c r="E198" s="48">
        <f t="shared" ca="1" si="12"/>
        <v>390698.03108182712</v>
      </c>
      <c r="J198">
        <v>1450411.8577712518</v>
      </c>
    </row>
    <row r="199" spans="1:10" x14ac:dyDescent="0.25">
      <c r="A199" s="166">
        <v>179</v>
      </c>
      <c r="B199" s="43">
        <f t="shared" ca="1" si="9"/>
        <v>45</v>
      </c>
      <c r="C199" s="47">
        <f t="shared" ca="1" si="10"/>
        <v>85.44998300919498</v>
      </c>
      <c r="D199" s="52">
        <f t="shared" ca="1" si="11"/>
        <v>14273.79722565154</v>
      </c>
      <c r="E199" s="48">
        <f t="shared" ca="1" si="12"/>
        <v>692158.90362429572</v>
      </c>
      <c r="J199">
        <v>568608.97934815963</v>
      </c>
    </row>
    <row r="200" spans="1:10" x14ac:dyDescent="0.25">
      <c r="A200" s="166">
        <v>180</v>
      </c>
      <c r="B200" s="43">
        <f t="shared" ca="1" si="9"/>
        <v>46</v>
      </c>
      <c r="C200" s="47">
        <f t="shared" ca="1" si="10"/>
        <v>91.760751379548012</v>
      </c>
      <c r="D200" s="52">
        <f t="shared" ca="1" si="11"/>
        <v>22049.382016548614</v>
      </c>
      <c r="E200" s="48">
        <f t="shared" ca="1" si="12"/>
        <v>1452756.6880661743</v>
      </c>
      <c r="J200">
        <v>624199.35296142101</v>
      </c>
    </row>
    <row r="201" spans="1:10" x14ac:dyDescent="0.25">
      <c r="A201" s="166">
        <v>181</v>
      </c>
      <c r="B201" s="43">
        <f t="shared" ca="1" si="9"/>
        <v>43</v>
      </c>
      <c r="C201" s="47">
        <f t="shared" ca="1" si="10"/>
        <v>82.771895242297006</v>
      </c>
      <c r="D201" s="52">
        <f t="shared" ca="1" si="11"/>
        <v>21953.035285739996</v>
      </c>
      <c r="E201" s="48">
        <f t="shared" ca="1" si="12"/>
        <v>1705230.9319407186</v>
      </c>
      <c r="J201">
        <v>745429.15360469557</v>
      </c>
    </row>
    <row r="202" spans="1:10" x14ac:dyDescent="0.25">
      <c r="A202" s="166">
        <v>182</v>
      </c>
      <c r="B202" s="43">
        <f t="shared" ca="1" si="9"/>
        <v>44</v>
      </c>
      <c r="C202" s="47">
        <f t="shared" ca="1" si="10"/>
        <v>99.120924029322282</v>
      </c>
      <c r="D202" s="52">
        <f t="shared" ca="1" si="11"/>
        <v>17324.183933871576</v>
      </c>
      <c r="E202" s="48">
        <f t="shared" ca="1" si="12"/>
        <v>834268.58686438296</v>
      </c>
      <c r="J202">
        <v>837744.0159969423</v>
      </c>
    </row>
    <row r="203" spans="1:10" x14ac:dyDescent="0.25">
      <c r="A203" s="166">
        <v>183</v>
      </c>
      <c r="B203" s="43">
        <f t="shared" ca="1" si="9"/>
        <v>46</v>
      </c>
      <c r="C203" s="47">
        <f t="shared" ca="1" si="10"/>
        <v>97.241020623480097</v>
      </c>
      <c r="D203" s="52">
        <f t="shared" ca="1" si="11"/>
        <v>19146.605928010133</v>
      </c>
      <c r="E203" s="48">
        <f t="shared" ca="1" si="12"/>
        <v>1024925.5014707774</v>
      </c>
      <c r="J203">
        <v>552990.91996406717</v>
      </c>
    </row>
    <row r="204" spans="1:10" x14ac:dyDescent="0.25">
      <c r="A204" s="166">
        <v>184</v>
      </c>
      <c r="B204" s="43">
        <f t="shared" ca="1" si="9"/>
        <v>44</v>
      </c>
      <c r="C204" s="47">
        <f t="shared" ca="1" si="10"/>
        <v>80.458807301575902</v>
      </c>
      <c r="D204" s="52">
        <f t="shared" ca="1" si="11"/>
        <v>12584.799242862809</v>
      </c>
      <c r="E204" s="48">
        <f t="shared" ca="1" si="12"/>
        <v>567325.90757635888</v>
      </c>
      <c r="J204">
        <v>1456924.6145012393</v>
      </c>
    </row>
    <row r="205" spans="1:10" x14ac:dyDescent="0.25">
      <c r="A205" s="166">
        <v>185</v>
      </c>
      <c r="B205" s="43">
        <f t="shared" ca="1" si="9"/>
        <v>46</v>
      </c>
      <c r="C205" s="47">
        <f t="shared" ca="1" si="10"/>
        <v>88.803235573392001</v>
      </c>
      <c r="D205" s="52">
        <f t="shared" ca="1" si="11"/>
        <v>15670.44281116441</v>
      </c>
      <c r="E205" s="48">
        <f t="shared" ca="1" si="12"/>
        <v>789513.86616717489</v>
      </c>
      <c r="J205">
        <v>1060690.5240966915</v>
      </c>
    </row>
    <row r="206" spans="1:10" x14ac:dyDescent="0.25">
      <c r="A206" s="166">
        <v>186</v>
      </c>
      <c r="B206" s="43">
        <f t="shared" ca="1" si="9"/>
        <v>46</v>
      </c>
      <c r="C206" s="47">
        <f t="shared" ca="1" si="10"/>
        <v>84.558945113634493</v>
      </c>
      <c r="D206" s="52">
        <f t="shared" ca="1" si="11"/>
        <v>15819.40051942406</v>
      </c>
      <c r="E206" s="48">
        <f t="shared" ca="1" si="12"/>
        <v>873666.485190504</v>
      </c>
      <c r="J206">
        <v>549743.50743226707</v>
      </c>
    </row>
    <row r="207" spans="1:10" x14ac:dyDescent="0.25">
      <c r="A207" s="166">
        <v>187</v>
      </c>
      <c r="B207" s="43">
        <f t="shared" ca="1" si="9"/>
        <v>44</v>
      </c>
      <c r="C207" s="47">
        <f t="shared" ca="1" si="10"/>
        <v>85.238079125044067</v>
      </c>
      <c r="D207" s="52">
        <f t="shared" ca="1" si="11"/>
        <v>16691.243412040698</v>
      </c>
      <c r="E207" s="48">
        <f t="shared" ca="1" si="12"/>
        <v>998975.37281744764</v>
      </c>
      <c r="J207">
        <v>201854.73210119247</v>
      </c>
    </row>
    <row r="208" spans="1:10" x14ac:dyDescent="0.25">
      <c r="A208" s="166">
        <v>188</v>
      </c>
      <c r="B208" s="43">
        <f t="shared" ca="1" si="9"/>
        <v>43</v>
      </c>
      <c r="C208" s="47">
        <f t="shared" ca="1" si="10"/>
        <v>96.643957819800633</v>
      </c>
      <c r="D208" s="52">
        <f t="shared" ca="1" si="11"/>
        <v>15153.38672688845</v>
      </c>
      <c r="E208" s="48">
        <f t="shared" ca="1" si="12"/>
        <v>657114.39807848656</v>
      </c>
      <c r="J208">
        <v>656406.54810153483</v>
      </c>
    </row>
    <row r="209" spans="1:10" x14ac:dyDescent="0.25">
      <c r="A209" s="166">
        <v>189</v>
      </c>
      <c r="B209" s="43">
        <f t="shared" ca="1" si="9"/>
        <v>43</v>
      </c>
      <c r="C209" s="47">
        <f t="shared" ca="1" si="10"/>
        <v>96.244062371965043</v>
      </c>
      <c r="D209" s="52">
        <f t="shared" ca="1" si="11"/>
        <v>9878.7926957076124</v>
      </c>
      <c r="E209" s="48">
        <f t="shared" ca="1" si="12"/>
        <v>84256.154950371943</v>
      </c>
      <c r="J209">
        <v>1047408.2171993565</v>
      </c>
    </row>
    <row r="210" spans="1:10" x14ac:dyDescent="0.25">
      <c r="A210" s="166">
        <v>190</v>
      </c>
      <c r="B210" s="43">
        <f t="shared" ca="1" si="9"/>
        <v>46</v>
      </c>
      <c r="C210" s="47">
        <f t="shared" ca="1" si="10"/>
        <v>96.04280584842293</v>
      </c>
      <c r="D210" s="52">
        <f t="shared" ca="1" si="11"/>
        <v>15521.188092646062</v>
      </c>
      <c r="E210" s="48">
        <f t="shared" ca="1" si="12"/>
        <v>660102.72828829102</v>
      </c>
      <c r="J210">
        <v>-559417.73215201858</v>
      </c>
    </row>
    <row r="211" spans="1:10" x14ac:dyDescent="0.25">
      <c r="A211" s="166">
        <v>191</v>
      </c>
      <c r="B211" s="43">
        <f t="shared" ca="1" si="9"/>
        <v>45</v>
      </c>
      <c r="C211" s="47">
        <f t="shared" ca="1" si="10"/>
        <v>85.154810029522892</v>
      </c>
      <c r="D211" s="52">
        <f t="shared" ca="1" si="11"/>
        <v>12438.522372569658</v>
      </c>
      <c r="E211" s="48">
        <f t="shared" ca="1" si="12"/>
        <v>478258.55432007066</v>
      </c>
      <c r="J211">
        <v>196534.60006368067</v>
      </c>
    </row>
    <row r="212" spans="1:10" x14ac:dyDescent="0.25">
      <c r="A212" s="166">
        <v>192</v>
      </c>
      <c r="B212" s="43">
        <f t="shared" ca="1" si="9"/>
        <v>45</v>
      </c>
      <c r="C212" s="47">
        <f t="shared" ca="1" si="10"/>
        <v>91.725961075967518</v>
      </c>
      <c r="D212" s="52">
        <f t="shared" ca="1" si="11"/>
        <v>20054.117993331813</v>
      </c>
      <c r="E212" s="48">
        <f t="shared" ca="1" si="12"/>
        <v>1251556.8241704763</v>
      </c>
      <c r="J212">
        <v>1910277.841499724</v>
      </c>
    </row>
    <row r="213" spans="1:10" x14ac:dyDescent="0.25">
      <c r="A213" s="166">
        <v>193</v>
      </c>
      <c r="B213" s="43">
        <f t="shared" ref="B213:B276" ca="1" si="13">VLOOKUP(RAND(),$A$10:$C$14,3)</f>
        <v>45</v>
      </c>
      <c r="C213" s="47">
        <f t="shared" ref="C213:C276" ca="1" si="14">$E$8+RAND()*($E$9-$E$8)</f>
        <v>85.898163521477102</v>
      </c>
      <c r="D213" s="52">
        <f t="shared" ref="D213:D276" ca="1" si="15">NORMINV(RAND(),$E$13,$E$14)</f>
        <v>14686.484593821135</v>
      </c>
      <c r="E213" s="48">
        <f t="shared" ref="E213:E276" ca="1" si="16">($C$3-B213-C213)*D213-$C$4-$C$5</f>
        <v>734500.80194380949</v>
      </c>
      <c r="J213">
        <v>-370716.89640216017</v>
      </c>
    </row>
    <row r="214" spans="1:10" x14ac:dyDescent="0.25">
      <c r="A214" s="166">
        <v>194</v>
      </c>
      <c r="B214" s="43">
        <f t="shared" ca="1" si="13"/>
        <v>45</v>
      </c>
      <c r="C214" s="47">
        <f t="shared" ca="1" si="14"/>
        <v>97.003871073826673</v>
      </c>
      <c r="D214" s="52">
        <f t="shared" ca="1" si="15"/>
        <v>11119.485870306386</v>
      </c>
      <c r="E214" s="48">
        <f t="shared" ca="1" si="16"/>
        <v>189741.94377206475</v>
      </c>
      <c r="J214">
        <v>586378.96602075617</v>
      </c>
    </row>
    <row r="215" spans="1:10" x14ac:dyDescent="0.25">
      <c r="A215" s="166">
        <v>195</v>
      </c>
      <c r="B215" s="43">
        <f t="shared" ca="1" si="13"/>
        <v>45</v>
      </c>
      <c r="C215" s="47">
        <f t="shared" ca="1" si="14"/>
        <v>95.786894800836635</v>
      </c>
      <c r="D215" s="52">
        <f t="shared" ca="1" si="15"/>
        <v>12887.993879028027</v>
      </c>
      <c r="E215" s="48">
        <f t="shared" ca="1" si="16"/>
        <v>394649.83743743342</v>
      </c>
      <c r="J215">
        <v>1260433.5829292</v>
      </c>
    </row>
    <row r="216" spans="1:10" x14ac:dyDescent="0.25">
      <c r="A216" s="166">
        <v>196</v>
      </c>
      <c r="B216" s="43">
        <f t="shared" ca="1" si="13"/>
        <v>45</v>
      </c>
      <c r="C216" s="47">
        <f t="shared" ca="1" si="14"/>
        <v>85.181768795980659</v>
      </c>
      <c r="D216" s="52">
        <f t="shared" ca="1" si="15"/>
        <v>15389.493175469701</v>
      </c>
      <c r="E216" s="48">
        <f t="shared" ca="1" si="16"/>
        <v>828552.35823563673</v>
      </c>
      <c r="J216">
        <v>421968.07890549721</v>
      </c>
    </row>
    <row r="217" spans="1:10" x14ac:dyDescent="0.25">
      <c r="A217" s="166">
        <v>197</v>
      </c>
      <c r="B217" s="43">
        <f t="shared" ca="1" si="13"/>
        <v>47</v>
      </c>
      <c r="C217" s="47">
        <f t="shared" ca="1" si="14"/>
        <v>86.142662690367203</v>
      </c>
      <c r="D217" s="52">
        <f t="shared" ca="1" si="15"/>
        <v>23907.032460252547</v>
      </c>
      <c r="E217" s="48">
        <f t="shared" ca="1" si="16"/>
        <v>1769805.1238198197</v>
      </c>
      <c r="J217">
        <v>1844054.7426150804</v>
      </c>
    </row>
    <row r="218" spans="1:10" x14ac:dyDescent="0.25">
      <c r="A218" s="166">
        <v>198</v>
      </c>
      <c r="B218" s="43">
        <f t="shared" ca="1" si="13"/>
        <v>44</v>
      </c>
      <c r="C218" s="47">
        <f t="shared" ca="1" si="14"/>
        <v>93.073500815626204</v>
      </c>
      <c r="D218" s="52">
        <f t="shared" ca="1" si="15"/>
        <v>10783.049019587746</v>
      </c>
      <c r="E218" s="48">
        <f t="shared" ca="1" si="16"/>
        <v>206908.92729595047</v>
      </c>
      <c r="J218">
        <v>324182.39487340068</v>
      </c>
    </row>
    <row r="219" spans="1:10" x14ac:dyDescent="0.25">
      <c r="A219" s="166">
        <v>199</v>
      </c>
      <c r="B219" s="43">
        <f t="shared" ca="1" si="13"/>
        <v>45</v>
      </c>
      <c r="C219" s="47">
        <f t="shared" ca="1" si="14"/>
        <v>93.380569613610888</v>
      </c>
      <c r="D219" s="52">
        <f t="shared" ca="1" si="15"/>
        <v>9340.3266052937815</v>
      </c>
      <c r="E219" s="48">
        <f t="shared" ca="1" si="16"/>
        <v>33221.60870043363</v>
      </c>
      <c r="J219">
        <v>125451.51707473234</v>
      </c>
    </row>
    <row r="220" spans="1:10" x14ac:dyDescent="0.25">
      <c r="A220" s="166">
        <v>200</v>
      </c>
      <c r="B220" s="43">
        <f t="shared" ca="1" si="13"/>
        <v>44</v>
      </c>
      <c r="C220" s="47">
        <f t="shared" ca="1" si="14"/>
        <v>94.766398014723237</v>
      </c>
      <c r="D220" s="52">
        <f t="shared" ca="1" si="15"/>
        <v>10499.617391273605</v>
      </c>
      <c r="E220" s="48">
        <f t="shared" ca="1" si="16"/>
        <v>157410.64450734458</v>
      </c>
      <c r="J220">
        <v>1526373.0344955912</v>
      </c>
    </row>
    <row r="221" spans="1:10" x14ac:dyDescent="0.25">
      <c r="A221" s="166">
        <v>201</v>
      </c>
      <c r="B221" s="43">
        <f t="shared" ca="1" si="13"/>
        <v>46</v>
      </c>
      <c r="C221" s="47">
        <f t="shared" ca="1" si="14"/>
        <v>83.976022374246099</v>
      </c>
      <c r="D221" s="52">
        <f t="shared" ca="1" si="15"/>
        <v>7086.921061855388</v>
      </c>
      <c r="E221" s="48">
        <f t="shared" ca="1" si="16"/>
        <v>-156486.46609824023</v>
      </c>
      <c r="J221">
        <v>798648.94791246788</v>
      </c>
    </row>
    <row r="222" spans="1:10" x14ac:dyDescent="0.25">
      <c r="A222" s="166">
        <v>202</v>
      </c>
      <c r="B222" s="43">
        <f t="shared" ca="1" si="13"/>
        <v>46</v>
      </c>
      <c r="C222" s="47">
        <f t="shared" ca="1" si="14"/>
        <v>96.008413774890002</v>
      </c>
      <c r="D222" s="52">
        <f t="shared" ca="1" si="15"/>
        <v>15749.989315636156</v>
      </c>
      <c r="E222" s="48">
        <f t="shared" ca="1" si="16"/>
        <v>685116.33990844688</v>
      </c>
      <c r="J222">
        <v>106945.58526964299</v>
      </c>
    </row>
    <row r="223" spans="1:10" x14ac:dyDescent="0.25">
      <c r="A223" s="166">
        <v>203</v>
      </c>
      <c r="B223" s="43">
        <f t="shared" ca="1" si="13"/>
        <v>46</v>
      </c>
      <c r="C223" s="47">
        <f t="shared" ca="1" si="14"/>
        <v>97.066319333524774</v>
      </c>
      <c r="D223" s="52">
        <f t="shared" ca="1" si="15"/>
        <v>17964.12564109479</v>
      </c>
      <c r="E223" s="48">
        <f t="shared" ca="1" si="16"/>
        <v>903005.94911617506</v>
      </c>
      <c r="J223">
        <v>979813.58445249451</v>
      </c>
    </row>
    <row r="224" spans="1:10" x14ac:dyDescent="0.25">
      <c r="A224" s="166">
        <v>204</v>
      </c>
      <c r="B224" s="43">
        <f t="shared" ca="1" si="13"/>
        <v>47</v>
      </c>
      <c r="C224" s="47">
        <f t="shared" ca="1" si="14"/>
        <v>92.044877688166522</v>
      </c>
      <c r="D224" s="52">
        <f t="shared" ca="1" si="15"/>
        <v>19829.169015569594</v>
      </c>
      <c r="E224" s="48">
        <f t="shared" ca="1" si="16"/>
        <v>1180318.7044489733</v>
      </c>
      <c r="J224">
        <v>768159.07816865528</v>
      </c>
    </row>
    <row r="225" spans="1:10" x14ac:dyDescent="0.25">
      <c r="A225" s="166">
        <v>205</v>
      </c>
      <c r="B225" s="43">
        <f t="shared" ca="1" si="13"/>
        <v>45</v>
      </c>
      <c r="C225" s="47">
        <f t="shared" ca="1" si="14"/>
        <v>91.580651779468667</v>
      </c>
      <c r="D225" s="52">
        <f t="shared" ca="1" si="15"/>
        <v>11293.295184537599</v>
      </c>
      <c r="E225" s="48">
        <f t="shared" ca="1" si="16"/>
        <v>269584.88390778191</v>
      </c>
      <c r="J225">
        <v>485022.21822468308</v>
      </c>
    </row>
    <row r="226" spans="1:10" x14ac:dyDescent="0.25">
      <c r="A226" s="166">
        <v>206</v>
      </c>
      <c r="B226" s="43">
        <f t="shared" ca="1" si="13"/>
        <v>44</v>
      </c>
      <c r="C226" s="47">
        <f t="shared" ca="1" si="14"/>
        <v>93.906086030452784</v>
      </c>
      <c r="D226" s="52">
        <f t="shared" ca="1" si="15"/>
        <v>17026.20319518818</v>
      </c>
      <c r="E226" s="48">
        <f t="shared" ca="1" si="16"/>
        <v>891507.55299426569</v>
      </c>
      <c r="J226">
        <v>-13885.253387363045</v>
      </c>
    </row>
    <row r="227" spans="1:10" x14ac:dyDescent="0.25">
      <c r="A227" s="166">
        <v>207</v>
      </c>
      <c r="B227" s="43">
        <f t="shared" ca="1" si="13"/>
        <v>46</v>
      </c>
      <c r="C227" s="47">
        <f t="shared" ca="1" si="14"/>
        <v>81.188933088636617</v>
      </c>
      <c r="D227" s="52">
        <f t="shared" ca="1" si="15"/>
        <v>19594.900873216735</v>
      </c>
      <c r="E227" s="48">
        <f t="shared" ca="1" si="16"/>
        <v>1386875.7813889366</v>
      </c>
      <c r="J227">
        <v>1211411.2630287702</v>
      </c>
    </row>
    <row r="228" spans="1:10" x14ac:dyDescent="0.25">
      <c r="A228" s="166">
        <v>208</v>
      </c>
      <c r="B228" s="43">
        <f t="shared" ca="1" si="13"/>
        <v>45</v>
      </c>
      <c r="C228" s="47">
        <f t="shared" ca="1" si="14"/>
        <v>97.638035592716932</v>
      </c>
      <c r="D228" s="52">
        <f t="shared" ca="1" si="15"/>
        <v>15933.69245370807</v>
      </c>
      <c r="E228" s="48">
        <f t="shared" ca="1" si="16"/>
        <v>694738.82963789254</v>
      </c>
      <c r="J228">
        <v>1064923.1475334065</v>
      </c>
    </row>
    <row r="229" spans="1:10" x14ac:dyDescent="0.25">
      <c r="A229" s="166">
        <v>209</v>
      </c>
      <c r="B229" s="43">
        <f t="shared" ca="1" si="13"/>
        <v>45</v>
      </c>
      <c r="C229" s="47">
        <f t="shared" ca="1" si="14"/>
        <v>86.545865814705962</v>
      </c>
      <c r="D229" s="52">
        <f t="shared" ca="1" si="15"/>
        <v>18188.627540794751</v>
      </c>
      <c r="E229" s="48">
        <f t="shared" ca="1" si="16"/>
        <v>1136329.4998228415</v>
      </c>
      <c r="J229">
        <v>977531.34959616768</v>
      </c>
    </row>
    <row r="230" spans="1:10" x14ac:dyDescent="0.25">
      <c r="A230" s="166">
        <v>210</v>
      </c>
      <c r="B230" s="43">
        <f t="shared" ca="1" si="13"/>
        <v>46</v>
      </c>
      <c r="C230" s="47">
        <f t="shared" ca="1" si="14"/>
        <v>99.764377754861812</v>
      </c>
      <c r="D230" s="52">
        <f t="shared" ca="1" si="15"/>
        <v>18992.886407063415</v>
      </c>
      <c r="E230" s="48">
        <f t="shared" ca="1" si="16"/>
        <v>960742.44646441867</v>
      </c>
      <c r="J230">
        <v>666432.25761946593</v>
      </c>
    </row>
    <row r="231" spans="1:10" x14ac:dyDescent="0.25">
      <c r="A231" s="166">
        <v>211</v>
      </c>
      <c r="B231" s="43">
        <f t="shared" ca="1" si="13"/>
        <v>46</v>
      </c>
      <c r="C231" s="47">
        <f t="shared" ca="1" si="14"/>
        <v>93.808941548196643</v>
      </c>
      <c r="D231" s="52">
        <f t="shared" ca="1" si="15"/>
        <v>11526.717500294686</v>
      </c>
      <c r="E231" s="48">
        <f t="shared" ca="1" si="16"/>
        <v>258614.48433210165</v>
      </c>
      <c r="J231">
        <v>1777406.0463750167</v>
      </c>
    </row>
    <row r="232" spans="1:10" x14ac:dyDescent="0.25">
      <c r="A232" s="166">
        <v>212</v>
      </c>
      <c r="B232" s="43">
        <f t="shared" ca="1" si="13"/>
        <v>45</v>
      </c>
      <c r="C232" s="47">
        <f t="shared" ca="1" si="14"/>
        <v>97.524755607096338</v>
      </c>
      <c r="D232" s="52">
        <f t="shared" ca="1" si="15"/>
        <v>19989.304956970474</v>
      </c>
      <c r="E232" s="48">
        <f t="shared" ca="1" si="16"/>
        <v>1128366.130537712</v>
      </c>
      <c r="J232">
        <v>413836.51471793139</v>
      </c>
    </row>
    <row r="233" spans="1:10" x14ac:dyDescent="0.25">
      <c r="A233" s="166">
        <v>213</v>
      </c>
      <c r="B233" s="43">
        <f t="shared" ca="1" si="13"/>
        <v>46</v>
      </c>
      <c r="C233" s="47">
        <f t="shared" ca="1" si="14"/>
        <v>84.875023219356251</v>
      </c>
      <c r="D233" s="52">
        <f t="shared" ca="1" si="15"/>
        <v>16574.95205921404</v>
      </c>
      <c r="E233" s="48">
        <f t="shared" ca="1" si="16"/>
        <v>957915.8271349417</v>
      </c>
      <c r="J233">
        <v>334684.32105839346</v>
      </c>
    </row>
    <row r="234" spans="1:10" x14ac:dyDescent="0.25">
      <c r="A234" s="166">
        <v>214</v>
      </c>
      <c r="B234" s="43">
        <f t="shared" ca="1" si="13"/>
        <v>43</v>
      </c>
      <c r="C234" s="47">
        <f t="shared" ca="1" si="14"/>
        <v>90.757534020534564</v>
      </c>
      <c r="D234" s="52">
        <f t="shared" ca="1" si="15"/>
        <v>10755.605209611793</v>
      </c>
      <c r="E234" s="48">
        <f t="shared" ca="1" si="16"/>
        <v>239502.46745724813</v>
      </c>
      <c r="J234">
        <v>445122.06223418261</v>
      </c>
    </row>
    <row r="235" spans="1:10" x14ac:dyDescent="0.25">
      <c r="A235" s="166">
        <v>215</v>
      </c>
      <c r="B235" s="43">
        <f t="shared" ca="1" si="13"/>
        <v>45</v>
      </c>
      <c r="C235" s="47">
        <f t="shared" ca="1" si="14"/>
        <v>80.673760087133701</v>
      </c>
      <c r="D235" s="52">
        <f t="shared" ca="1" si="15"/>
        <v>11381.26475959957</v>
      </c>
      <c r="E235" s="48">
        <f t="shared" ca="1" si="16"/>
        <v>403608.58825422707</v>
      </c>
      <c r="J235">
        <v>1155928.3063854608</v>
      </c>
    </row>
    <row r="236" spans="1:10" x14ac:dyDescent="0.25">
      <c r="A236" s="166">
        <v>216</v>
      </c>
      <c r="B236" s="43">
        <f t="shared" ca="1" si="13"/>
        <v>43</v>
      </c>
      <c r="C236" s="47">
        <f t="shared" ca="1" si="14"/>
        <v>90.042411719281091</v>
      </c>
      <c r="D236" s="52">
        <f t="shared" ca="1" si="15"/>
        <v>7750.5740420526772</v>
      </c>
      <c r="E236" s="48">
        <f t="shared" ca="1" si="16"/>
        <v>-101262.12629242835</v>
      </c>
      <c r="J236">
        <v>917701.10714311549</v>
      </c>
    </row>
    <row r="237" spans="1:10" x14ac:dyDescent="0.25">
      <c r="A237" s="166">
        <v>217</v>
      </c>
      <c r="B237" s="43">
        <f t="shared" ca="1" si="13"/>
        <v>44</v>
      </c>
      <c r="C237" s="47">
        <f t="shared" ca="1" si="14"/>
        <v>96.605167920886529</v>
      </c>
      <c r="D237" s="52">
        <f t="shared" ca="1" si="15"/>
        <v>9432.6923521308163</v>
      </c>
      <c r="E237" s="48">
        <f t="shared" ca="1" si="16"/>
        <v>22455.103563157725</v>
      </c>
      <c r="J237">
        <v>433184.10024680453</v>
      </c>
    </row>
    <row r="238" spans="1:10" x14ac:dyDescent="0.25">
      <c r="A238" s="166">
        <v>218</v>
      </c>
      <c r="B238" s="43">
        <f t="shared" ca="1" si="13"/>
        <v>44</v>
      </c>
      <c r="C238" s="47">
        <f t="shared" ca="1" si="14"/>
        <v>91.280878961398258</v>
      </c>
      <c r="D238" s="52">
        <f t="shared" ca="1" si="15"/>
        <v>10453.744528841715</v>
      </c>
      <c r="E238" s="48">
        <f t="shared" ca="1" si="16"/>
        <v>188790.63938197168</v>
      </c>
      <c r="J238">
        <v>345343.52716692118</v>
      </c>
    </row>
    <row r="239" spans="1:10" x14ac:dyDescent="0.25">
      <c r="A239" s="166">
        <v>219</v>
      </c>
      <c r="B239" s="43">
        <f t="shared" ca="1" si="13"/>
        <v>46</v>
      </c>
      <c r="C239" s="47">
        <f t="shared" ca="1" si="14"/>
        <v>91.825436815708159</v>
      </c>
      <c r="D239" s="52">
        <f t="shared" ca="1" si="15"/>
        <v>20465.084772714741</v>
      </c>
      <c r="E239" s="48">
        <f t="shared" ca="1" si="16"/>
        <v>1275196.8601360638</v>
      </c>
      <c r="J239">
        <v>224367.15351241734</v>
      </c>
    </row>
    <row r="240" spans="1:10" x14ac:dyDescent="0.25">
      <c r="A240" s="166">
        <v>220</v>
      </c>
      <c r="B240" s="43">
        <f t="shared" ca="1" si="13"/>
        <v>45</v>
      </c>
      <c r="C240" s="47">
        <f t="shared" ca="1" si="14"/>
        <v>96.602825954556693</v>
      </c>
      <c r="D240" s="52">
        <f t="shared" ca="1" si="15"/>
        <v>8123.5043104556107</v>
      </c>
      <c r="E240" s="48">
        <f t="shared" ca="1" si="16"/>
        <v>-127558.59371108981</v>
      </c>
      <c r="J240">
        <v>680473.5380733693</v>
      </c>
    </row>
    <row r="241" spans="1:10" x14ac:dyDescent="0.25">
      <c r="A241" s="166">
        <v>221</v>
      </c>
      <c r="B241" s="43">
        <f t="shared" ca="1" si="13"/>
        <v>44</v>
      </c>
      <c r="C241" s="47">
        <f t="shared" ca="1" si="14"/>
        <v>97.035751953328941</v>
      </c>
      <c r="D241" s="52">
        <f t="shared" ca="1" si="15"/>
        <v>16914.313509889427</v>
      </c>
      <c r="E241" s="48">
        <f t="shared" ca="1" si="16"/>
        <v>826141.13932086155</v>
      </c>
      <c r="J241">
        <v>-531511.93633843516</v>
      </c>
    </row>
    <row r="242" spans="1:10" x14ac:dyDescent="0.25">
      <c r="A242" s="166">
        <v>222</v>
      </c>
      <c r="B242" s="43">
        <f t="shared" ca="1" si="13"/>
        <v>47</v>
      </c>
      <c r="C242" s="47">
        <f t="shared" ca="1" si="14"/>
        <v>94.353403763481722</v>
      </c>
      <c r="D242" s="52">
        <f t="shared" ca="1" si="15"/>
        <v>17233.504602215846</v>
      </c>
      <c r="E242" s="48">
        <f t="shared" ca="1" si="16"/>
        <v>855128.11165490863</v>
      </c>
      <c r="J242">
        <v>1397063.9993433501</v>
      </c>
    </row>
    <row r="243" spans="1:10" x14ac:dyDescent="0.25">
      <c r="A243" s="166">
        <v>223</v>
      </c>
      <c r="B243" s="43">
        <f t="shared" ca="1" si="13"/>
        <v>44</v>
      </c>
      <c r="C243" s="47">
        <f t="shared" ca="1" si="14"/>
        <v>90.130206637630607</v>
      </c>
      <c r="D243" s="52">
        <f t="shared" ca="1" si="15"/>
        <v>11791.717707245716</v>
      </c>
      <c r="E243" s="48">
        <f t="shared" ca="1" si="16"/>
        <v>354512.17641870771</v>
      </c>
      <c r="J243">
        <v>382119.2237425826</v>
      </c>
    </row>
    <row r="244" spans="1:10" x14ac:dyDescent="0.25">
      <c r="A244" s="166">
        <v>224</v>
      </c>
      <c r="B244" s="43">
        <f t="shared" ca="1" si="13"/>
        <v>44</v>
      </c>
      <c r="C244" s="47">
        <f t="shared" ca="1" si="14"/>
        <v>99.894585528091071</v>
      </c>
      <c r="D244" s="52">
        <f t="shared" ca="1" si="15"/>
        <v>17816.30859014218</v>
      </c>
      <c r="E244" s="48">
        <f t="shared" ca="1" si="16"/>
        <v>872590.49872632534</v>
      </c>
      <c r="J244">
        <v>1893194.2672585421</v>
      </c>
    </row>
    <row r="245" spans="1:10" x14ac:dyDescent="0.25">
      <c r="A245" s="166">
        <v>225</v>
      </c>
      <c r="B245" s="43">
        <f t="shared" ca="1" si="13"/>
        <v>43</v>
      </c>
      <c r="C245" s="47">
        <f t="shared" ca="1" si="14"/>
        <v>95.118918356814689</v>
      </c>
      <c r="D245" s="52">
        <f t="shared" ca="1" si="15"/>
        <v>12044.332270879546</v>
      </c>
      <c r="E245" s="48">
        <f t="shared" ca="1" si="16"/>
        <v>335488.58986504655</v>
      </c>
      <c r="J245">
        <v>1250645.9490479832</v>
      </c>
    </row>
    <row r="246" spans="1:10" x14ac:dyDescent="0.25">
      <c r="A246" s="166">
        <v>226</v>
      </c>
      <c r="B246" s="43">
        <f t="shared" ca="1" si="13"/>
        <v>44</v>
      </c>
      <c r="C246" s="47">
        <f t="shared" ca="1" si="14"/>
        <v>97.207175410416497</v>
      </c>
      <c r="D246" s="52">
        <f t="shared" ca="1" si="15"/>
        <v>16718.091090176436</v>
      </c>
      <c r="E246" s="48">
        <f t="shared" ca="1" si="16"/>
        <v>802090.26035606745</v>
      </c>
      <c r="J246">
        <v>23898.634498193744</v>
      </c>
    </row>
    <row r="247" spans="1:10" x14ac:dyDescent="0.25">
      <c r="A247" s="166">
        <v>227</v>
      </c>
      <c r="B247" s="43">
        <f t="shared" ca="1" si="13"/>
        <v>46</v>
      </c>
      <c r="C247" s="47">
        <f t="shared" ca="1" si="14"/>
        <v>97.128062392500055</v>
      </c>
      <c r="D247" s="52">
        <f t="shared" ca="1" si="15"/>
        <v>26240.456755017018</v>
      </c>
      <c r="E247" s="48">
        <f t="shared" ca="1" si="16"/>
        <v>1778128.0003594621</v>
      </c>
      <c r="J247">
        <v>1027289.2910054997</v>
      </c>
    </row>
    <row r="248" spans="1:10" x14ac:dyDescent="0.25">
      <c r="A248" s="166">
        <v>228</v>
      </c>
      <c r="B248" s="43">
        <f t="shared" ca="1" si="13"/>
        <v>45</v>
      </c>
      <c r="C248" s="47">
        <f t="shared" ca="1" si="14"/>
        <v>87.368468536432815</v>
      </c>
      <c r="D248" s="52">
        <f t="shared" ca="1" si="15"/>
        <v>13846.007657647373</v>
      </c>
      <c r="E248" s="48">
        <f t="shared" ca="1" si="16"/>
        <v>614881.07776769181</v>
      </c>
      <c r="J248">
        <v>497634.09762410168</v>
      </c>
    </row>
    <row r="249" spans="1:10" x14ac:dyDescent="0.25">
      <c r="A249" s="166">
        <v>229</v>
      </c>
      <c r="B249" s="43">
        <f t="shared" ca="1" si="13"/>
        <v>45</v>
      </c>
      <c r="C249" s="47">
        <f t="shared" ca="1" si="14"/>
        <v>93.52669478375131</v>
      </c>
      <c r="D249" s="52">
        <f t="shared" ca="1" si="15"/>
        <v>8097.1611755721096</v>
      </c>
      <c r="E249" s="48">
        <f t="shared" ca="1" si="16"/>
        <v>-105479.84206586331</v>
      </c>
      <c r="J249">
        <v>980272.88223560364</v>
      </c>
    </row>
    <row r="250" spans="1:10" x14ac:dyDescent="0.25">
      <c r="A250" s="166">
        <v>230</v>
      </c>
      <c r="B250" s="43">
        <f t="shared" ca="1" si="13"/>
        <v>47</v>
      </c>
      <c r="C250" s="47">
        <f t="shared" ca="1" si="14"/>
        <v>89.925223176813915</v>
      </c>
      <c r="D250" s="52">
        <f t="shared" ca="1" si="15"/>
        <v>21713.585310148996</v>
      </c>
      <c r="E250" s="48">
        <f t="shared" ca="1" si="16"/>
        <v>1433545.2276661606</v>
      </c>
      <c r="J250">
        <v>667662.20176970959</v>
      </c>
    </row>
    <row r="251" spans="1:10" x14ac:dyDescent="0.25">
      <c r="A251" s="166">
        <v>231</v>
      </c>
      <c r="B251" s="43">
        <f t="shared" ca="1" si="13"/>
        <v>46</v>
      </c>
      <c r="C251" s="47">
        <f t="shared" ca="1" si="14"/>
        <v>97.66288485770977</v>
      </c>
      <c r="D251" s="52">
        <f t="shared" ca="1" si="15"/>
        <v>18247.737762878249</v>
      </c>
      <c r="E251" s="48">
        <f t="shared" ca="1" si="16"/>
        <v>922164.05381462374</v>
      </c>
      <c r="J251">
        <v>847491.06436465564</v>
      </c>
    </row>
    <row r="252" spans="1:10" x14ac:dyDescent="0.25">
      <c r="A252" s="166">
        <v>232</v>
      </c>
      <c r="B252" s="43">
        <f t="shared" ca="1" si="13"/>
        <v>46</v>
      </c>
      <c r="C252" s="47">
        <f t="shared" ca="1" si="14"/>
        <v>86.510576135575931</v>
      </c>
      <c r="D252" s="52">
        <f t="shared" ca="1" si="15"/>
        <v>13250.320221310745</v>
      </c>
      <c r="E252" s="48">
        <f t="shared" ca="1" si="16"/>
        <v>543522.16859961674</v>
      </c>
      <c r="J252">
        <v>1001973.5172213162</v>
      </c>
    </row>
    <row r="253" spans="1:10" x14ac:dyDescent="0.25">
      <c r="A253" s="166">
        <v>233</v>
      </c>
      <c r="B253" s="43">
        <f t="shared" ca="1" si="13"/>
        <v>45</v>
      </c>
      <c r="C253" s="47">
        <f t="shared" ca="1" si="14"/>
        <v>84.483575645471191</v>
      </c>
      <c r="D253" s="52">
        <f t="shared" ca="1" si="15"/>
        <v>12581.802800566828</v>
      </c>
      <c r="E253" s="48">
        <f t="shared" ca="1" si="16"/>
        <v>503732.08265754394</v>
      </c>
      <c r="J253">
        <v>247119.37012720038</v>
      </c>
    </row>
    <row r="254" spans="1:10" x14ac:dyDescent="0.25">
      <c r="A254" s="166">
        <v>234</v>
      </c>
      <c r="B254" s="43">
        <f t="shared" ca="1" si="13"/>
        <v>43</v>
      </c>
      <c r="C254" s="47">
        <f t="shared" ca="1" si="14"/>
        <v>83.784080200783478</v>
      </c>
      <c r="D254" s="52">
        <f t="shared" ca="1" si="15"/>
        <v>18956.034788143206</v>
      </c>
      <c r="E254" s="48">
        <f t="shared" ca="1" si="16"/>
        <v>1316729.2273788685</v>
      </c>
      <c r="J254">
        <v>-90325.241011877079</v>
      </c>
    </row>
    <row r="255" spans="1:10" x14ac:dyDescent="0.25">
      <c r="A255" s="166">
        <v>235</v>
      </c>
      <c r="B255" s="43">
        <f t="shared" ca="1" si="13"/>
        <v>45</v>
      </c>
      <c r="C255" s="47">
        <f t="shared" ca="1" si="14"/>
        <v>82.47001880426059</v>
      </c>
      <c r="D255" s="52">
        <f t="shared" ca="1" si="15"/>
        <v>14255.81752169993</v>
      </c>
      <c r="E255" s="48">
        <f t="shared" ca="1" si="16"/>
        <v>732509.2353420849</v>
      </c>
      <c r="J255">
        <v>736564.30782857491</v>
      </c>
    </row>
    <row r="256" spans="1:10" x14ac:dyDescent="0.25">
      <c r="A256" s="166">
        <v>236</v>
      </c>
      <c r="B256" s="43">
        <f t="shared" ca="1" si="13"/>
        <v>45</v>
      </c>
      <c r="C256" s="47">
        <f t="shared" ca="1" si="14"/>
        <v>87.236777066532326</v>
      </c>
      <c r="D256" s="52">
        <f t="shared" ca="1" si="15"/>
        <v>12167.818555080155</v>
      </c>
      <c r="E256" s="48">
        <f t="shared" ca="1" si="16"/>
        <v>420753.71056080866</v>
      </c>
      <c r="J256">
        <v>532550.8679335909</v>
      </c>
    </row>
    <row r="257" spans="1:10" x14ac:dyDescent="0.25">
      <c r="A257" s="166">
        <v>237</v>
      </c>
      <c r="B257" s="43">
        <f t="shared" ca="1" si="13"/>
        <v>45</v>
      </c>
      <c r="C257" s="47">
        <f t="shared" ca="1" si="14"/>
        <v>98.369582889672174</v>
      </c>
      <c r="D257" s="52">
        <f t="shared" ca="1" si="15"/>
        <v>18083.923184575026</v>
      </c>
      <c r="E257" s="48">
        <f t="shared" ca="1" si="16"/>
        <v>910212.34897778789</v>
      </c>
      <c r="J257">
        <v>794145.61309731659</v>
      </c>
    </row>
    <row r="258" spans="1:10" x14ac:dyDescent="0.25">
      <c r="A258" s="166">
        <v>238</v>
      </c>
      <c r="B258" s="43">
        <f t="shared" ca="1" si="13"/>
        <v>45</v>
      </c>
      <c r="C258" s="47">
        <f t="shared" ca="1" si="14"/>
        <v>89.814354895664053</v>
      </c>
      <c r="D258" s="52">
        <f t="shared" ca="1" si="15"/>
        <v>23514.437085005651</v>
      </c>
      <c r="E258" s="48">
        <f t="shared" ca="1" si="16"/>
        <v>1685011.1678166911</v>
      </c>
      <c r="J258">
        <v>978843.84635860706</v>
      </c>
    </row>
    <row r="259" spans="1:10" x14ac:dyDescent="0.25">
      <c r="A259" s="166">
        <v>239</v>
      </c>
      <c r="B259" s="43">
        <f t="shared" ca="1" si="13"/>
        <v>45</v>
      </c>
      <c r="C259" s="47">
        <f t="shared" ca="1" si="14"/>
        <v>82.806675852404297</v>
      </c>
      <c r="D259" s="52">
        <f t="shared" ca="1" si="15"/>
        <v>5225.7126141992867</v>
      </c>
      <c r="E259" s="48">
        <f t="shared" ca="1" si="16"/>
        <v>-366678.51724516612</v>
      </c>
      <c r="J259">
        <v>1313602.0557022402</v>
      </c>
    </row>
    <row r="260" spans="1:10" x14ac:dyDescent="0.25">
      <c r="A260" s="166">
        <v>240</v>
      </c>
      <c r="B260" s="43">
        <f t="shared" ca="1" si="13"/>
        <v>47</v>
      </c>
      <c r="C260" s="47">
        <f t="shared" ca="1" si="14"/>
        <v>81.438565359780171</v>
      </c>
      <c r="D260" s="52">
        <f t="shared" ca="1" si="15"/>
        <v>11978.322802396728</v>
      </c>
      <c r="E260" s="48">
        <f t="shared" ca="1" si="16"/>
        <v>444123.78164060786</v>
      </c>
      <c r="J260">
        <v>933913.27409946197</v>
      </c>
    </row>
    <row r="261" spans="1:10" x14ac:dyDescent="0.25">
      <c r="A261" s="166">
        <v>241</v>
      </c>
      <c r="B261" s="43">
        <f t="shared" ca="1" si="13"/>
        <v>45</v>
      </c>
      <c r="C261" s="47">
        <f t="shared" ca="1" si="14"/>
        <v>95.760137000369184</v>
      </c>
      <c r="D261" s="52">
        <f t="shared" ca="1" si="15"/>
        <v>10762.639692203167</v>
      </c>
      <c r="E261" s="48">
        <f t="shared" ca="1" si="16"/>
        <v>164946.64579845965</v>
      </c>
      <c r="J261">
        <v>997209.20949204871</v>
      </c>
    </row>
    <row r="262" spans="1:10" x14ac:dyDescent="0.25">
      <c r="A262" s="166">
        <v>242</v>
      </c>
      <c r="B262" s="43">
        <f t="shared" ca="1" si="13"/>
        <v>44</v>
      </c>
      <c r="C262" s="47">
        <f t="shared" ca="1" si="14"/>
        <v>83.551124728285373</v>
      </c>
      <c r="D262" s="52">
        <f t="shared" ca="1" si="15"/>
        <v>15429.694101500865</v>
      </c>
      <c r="E262" s="48">
        <f t="shared" ca="1" si="16"/>
        <v>873918.99441388948</v>
      </c>
      <c r="J262">
        <v>1700586.32657752</v>
      </c>
    </row>
    <row r="263" spans="1:10" x14ac:dyDescent="0.25">
      <c r="A263" s="166">
        <v>243</v>
      </c>
      <c r="B263" s="43">
        <f t="shared" ca="1" si="13"/>
        <v>46</v>
      </c>
      <c r="C263" s="47">
        <f t="shared" ca="1" si="14"/>
        <v>85.992307005009167</v>
      </c>
      <c r="D263" s="52">
        <f t="shared" ca="1" si="15"/>
        <v>16391.576208825441</v>
      </c>
      <c r="E263" s="48">
        <f t="shared" ca="1" si="16"/>
        <v>917940.516746243</v>
      </c>
      <c r="J263">
        <v>999630.59536131332</v>
      </c>
    </row>
    <row r="264" spans="1:10" x14ac:dyDescent="0.25">
      <c r="A264" s="166">
        <v>244</v>
      </c>
      <c r="B264" s="43">
        <f t="shared" ca="1" si="13"/>
        <v>46</v>
      </c>
      <c r="C264" s="47">
        <f t="shared" ca="1" si="14"/>
        <v>98.859871124260394</v>
      </c>
      <c r="D264" s="52">
        <f t="shared" ca="1" si="15"/>
        <v>9890.8126332468291</v>
      </c>
      <c r="E264" s="48">
        <f t="shared" ca="1" si="16"/>
        <v>30030.502312118188</v>
      </c>
      <c r="J264">
        <v>1393137.3385654381</v>
      </c>
    </row>
    <row r="265" spans="1:10" x14ac:dyDescent="0.25">
      <c r="A265" s="166">
        <v>245</v>
      </c>
      <c r="B265" s="43">
        <f t="shared" ca="1" si="13"/>
        <v>43</v>
      </c>
      <c r="C265" s="47">
        <f t="shared" ca="1" si="14"/>
        <v>99.17673981656894</v>
      </c>
      <c r="D265" s="52">
        <f t="shared" ca="1" si="15"/>
        <v>13667.942658415439</v>
      </c>
      <c r="E265" s="48">
        <f t="shared" ca="1" si="16"/>
        <v>460054.19477212871</v>
      </c>
      <c r="J265">
        <v>495066.03983334266</v>
      </c>
    </row>
    <row r="266" spans="1:10" x14ac:dyDescent="0.25">
      <c r="A266" s="166">
        <v>246</v>
      </c>
      <c r="B266" s="43">
        <f t="shared" ca="1" si="13"/>
        <v>46</v>
      </c>
      <c r="C266" s="47">
        <f t="shared" ca="1" si="14"/>
        <v>96.684249705367478</v>
      </c>
      <c r="D266" s="52">
        <f t="shared" ca="1" si="15"/>
        <v>13864.337495816415</v>
      </c>
      <c r="E266" s="48">
        <f t="shared" ca="1" si="16"/>
        <v>473997.44320572866</v>
      </c>
      <c r="J266">
        <v>761027.46056670975</v>
      </c>
    </row>
    <row r="267" spans="1:10" x14ac:dyDescent="0.25">
      <c r="A267" s="166">
        <v>247</v>
      </c>
      <c r="B267" s="43">
        <f t="shared" ca="1" si="13"/>
        <v>46</v>
      </c>
      <c r="C267" s="47">
        <f t="shared" ca="1" si="14"/>
        <v>89.460874292016229</v>
      </c>
      <c r="D267" s="52">
        <f t="shared" ca="1" si="15"/>
        <v>17575.818153888169</v>
      </c>
      <c r="E267" s="48">
        <f t="shared" ca="1" si="16"/>
        <v>995543.02679497213</v>
      </c>
      <c r="J267">
        <v>676163.98699361272</v>
      </c>
    </row>
    <row r="268" spans="1:10" x14ac:dyDescent="0.25">
      <c r="A268" s="166">
        <v>248</v>
      </c>
      <c r="B268" s="43">
        <f t="shared" ca="1" si="13"/>
        <v>45</v>
      </c>
      <c r="C268" s="47">
        <f t="shared" ca="1" si="14"/>
        <v>92.86625823129684</v>
      </c>
      <c r="D268" s="52">
        <f t="shared" ca="1" si="15"/>
        <v>10685.212972157404</v>
      </c>
      <c r="E268" s="48">
        <f t="shared" ca="1" si="16"/>
        <v>187487.69919133815</v>
      </c>
      <c r="J268">
        <v>568019.09244659636</v>
      </c>
    </row>
    <row r="269" spans="1:10" x14ac:dyDescent="0.25">
      <c r="A269" s="166">
        <v>249</v>
      </c>
      <c r="B269" s="43">
        <f t="shared" ca="1" si="13"/>
        <v>45</v>
      </c>
      <c r="C269" s="47">
        <f t="shared" ca="1" si="14"/>
        <v>98.483386137377821</v>
      </c>
      <c r="D269" s="52">
        <f t="shared" ca="1" si="15"/>
        <v>10589.938846720679</v>
      </c>
      <c r="E269" s="48">
        <f t="shared" ca="1" si="16"/>
        <v>117414.48811820825</v>
      </c>
      <c r="J269">
        <v>631392.3134185255</v>
      </c>
    </row>
    <row r="270" spans="1:10" x14ac:dyDescent="0.25">
      <c r="A270" s="166">
        <v>250</v>
      </c>
      <c r="B270" s="43">
        <f t="shared" ca="1" si="13"/>
        <v>44</v>
      </c>
      <c r="C270" s="47">
        <f t="shared" ca="1" si="14"/>
        <v>83.932440875019964</v>
      </c>
      <c r="D270" s="52">
        <f t="shared" ca="1" si="15"/>
        <v>12804.605235000088</v>
      </c>
      <c r="E270" s="48">
        <f t="shared" ca="1" si="16"/>
        <v>550222.30136040202</v>
      </c>
      <c r="J270">
        <v>1002596.4051047538</v>
      </c>
    </row>
    <row r="271" spans="1:10" x14ac:dyDescent="0.25">
      <c r="A271" s="166">
        <v>251</v>
      </c>
      <c r="B271" s="43">
        <f t="shared" ca="1" si="13"/>
        <v>45</v>
      </c>
      <c r="C271" s="47">
        <f t="shared" ca="1" si="14"/>
        <v>87.595124494090342</v>
      </c>
      <c r="D271" s="52">
        <f t="shared" ca="1" si="15"/>
        <v>13273.396008685191</v>
      </c>
      <c r="E271" s="48">
        <f t="shared" ca="1" si="16"/>
        <v>545088.00993163791</v>
      </c>
      <c r="J271">
        <v>1232119.6806496307</v>
      </c>
    </row>
    <row r="272" spans="1:10" x14ac:dyDescent="0.25">
      <c r="A272" s="166">
        <v>252</v>
      </c>
      <c r="B272" s="43">
        <f t="shared" ca="1" si="13"/>
        <v>46</v>
      </c>
      <c r="C272" s="47">
        <f t="shared" ca="1" si="14"/>
        <v>84.678931575649386</v>
      </c>
      <c r="D272" s="52">
        <f t="shared" ca="1" si="15"/>
        <v>8160.5301374377468</v>
      </c>
      <c r="E272" s="48">
        <f t="shared" ca="1" si="16"/>
        <v>-34437.355229253066</v>
      </c>
      <c r="J272">
        <v>902885.67834240338</v>
      </c>
    </row>
    <row r="273" spans="1:10" x14ac:dyDescent="0.25">
      <c r="A273" s="166">
        <v>253</v>
      </c>
      <c r="B273" s="43">
        <f t="shared" ca="1" si="13"/>
        <v>45</v>
      </c>
      <c r="C273" s="47">
        <f t="shared" ca="1" si="14"/>
        <v>88.399977026392762</v>
      </c>
      <c r="D273" s="52">
        <f t="shared" ca="1" si="15"/>
        <v>16084.318881412939</v>
      </c>
      <c r="E273" s="48">
        <f t="shared" ca="1" si="16"/>
        <v>859347.63220616034</v>
      </c>
      <c r="J273">
        <v>-289329.80249925086</v>
      </c>
    </row>
    <row r="274" spans="1:10" x14ac:dyDescent="0.25">
      <c r="A274" s="166">
        <v>254</v>
      </c>
      <c r="B274" s="43">
        <f t="shared" ca="1" si="13"/>
        <v>47</v>
      </c>
      <c r="C274" s="47">
        <f t="shared" ca="1" si="14"/>
        <v>87.338818153628537</v>
      </c>
      <c r="D274" s="52">
        <f t="shared" ca="1" si="15"/>
        <v>18430.360275578019</v>
      </c>
      <c r="E274" s="48">
        <f t="shared" ca="1" si="16"/>
        <v>1113246.8910521921</v>
      </c>
      <c r="J274">
        <v>750144.11783333728</v>
      </c>
    </row>
    <row r="275" spans="1:10" x14ac:dyDescent="0.25">
      <c r="A275" s="166">
        <v>255</v>
      </c>
      <c r="B275" s="43">
        <f t="shared" ca="1" si="13"/>
        <v>46</v>
      </c>
      <c r="C275" s="47">
        <f t="shared" ca="1" si="14"/>
        <v>86.569534372677651</v>
      </c>
      <c r="D275" s="52">
        <f t="shared" ca="1" si="15"/>
        <v>15115.712541660965</v>
      </c>
      <c r="E275" s="48">
        <f t="shared" ca="1" si="16"/>
        <v>759929.44951434224</v>
      </c>
      <c r="J275">
        <v>248636.25802717824</v>
      </c>
    </row>
    <row r="276" spans="1:10" x14ac:dyDescent="0.25">
      <c r="A276" s="166">
        <v>256</v>
      </c>
      <c r="B276" s="43">
        <f t="shared" ca="1" si="13"/>
        <v>46</v>
      </c>
      <c r="C276" s="47">
        <f t="shared" ca="1" si="14"/>
        <v>90.018703087955771</v>
      </c>
      <c r="D276" s="52">
        <f t="shared" ca="1" si="15"/>
        <v>6350.2952210003532</v>
      </c>
      <c r="E276" s="48">
        <f t="shared" ca="1" si="16"/>
        <v>-282535.41015702358</v>
      </c>
      <c r="J276">
        <v>307966.56235104823</v>
      </c>
    </row>
    <row r="277" spans="1:10" x14ac:dyDescent="0.25">
      <c r="A277" s="166">
        <v>257</v>
      </c>
      <c r="B277" s="43">
        <f t="shared" ref="B277:B340" ca="1" si="17">VLOOKUP(RAND(),$A$10:$C$14,3)</f>
        <v>45</v>
      </c>
      <c r="C277" s="47">
        <f t="shared" ref="C277:C340" ca="1" si="18">$E$8+RAND()*($E$9-$E$8)</f>
        <v>95.602375929635727</v>
      </c>
      <c r="D277" s="52">
        <f t="shared" ref="D277:D340" ca="1" si="19">NORMINV(RAND(),$E$13,$E$14)</f>
        <v>17065.962278072104</v>
      </c>
      <c r="E277" s="48">
        <f t="shared" ref="E277:E340" ca="1" si="20">($C$3-B277-C277)*D277-$C$4-$C$5</f>
        <v>849909.76341747749</v>
      </c>
      <c r="J277">
        <v>1056216.918174047</v>
      </c>
    </row>
    <row r="278" spans="1:10" x14ac:dyDescent="0.25">
      <c r="A278" s="166">
        <v>258</v>
      </c>
      <c r="B278" s="43">
        <f t="shared" ca="1" si="17"/>
        <v>43</v>
      </c>
      <c r="C278" s="47">
        <f t="shared" ca="1" si="18"/>
        <v>92.525408502049004</v>
      </c>
      <c r="D278" s="52">
        <f t="shared" ca="1" si="19"/>
        <v>12107.054608076774</v>
      </c>
      <c r="E278" s="48">
        <f t="shared" ca="1" si="20"/>
        <v>373843.07589489711</v>
      </c>
      <c r="J278">
        <v>1123750.6491087507</v>
      </c>
    </row>
    <row r="279" spans="1:10" x14ac:dyDescent="0.25">
      <c r="A279" s="166">
        <v>259</v>
      </c>
      <c r="B279" s="43">
        <f t="shared" ca="1" si="17"/>
        <v>43</v>
      </c>
      <c r="C279" s="47">
        <f t="shared" ca="1" si="18"/>
        <v>84.032665107090367</v>
      </c>
      <c r="D279" s="52">
        <f t="shared" ca="1" si="19"/>
        <v>11632.293313207823</v>
      </c>
      <c r="E279" s="48">
        <f t="shared" ca="1" si="20"/>
        <v>418759.81410457194</v>
      </c>
      <c r="J279">
        <v>427782.51197770331</v>
      </c>
    </row>
    <row r="280" spans="1:10" x14ac:dyDescent="0.25">
      <c r="A280" s="166">
        <v>260</v>
      </c>
      <c r="B280" s="43">
        <f t="shared" ca="1" si="17"/>
        <v>43</v>
      </c>
      <c r="C280" s="47">
        <f t="shared" ca="1" si="18"/>
        <v>89.561393271366882</v>
      </c>
      <c r="D280" s="52">
        <f t="shared" ca="1" si="19"/>
        <v>12342.681344364197</v>
      </c>
      <c r="E280" s="48">
        <f t="shared" ca="1" si="20"/>
        <v>437164.61903325934</v>
      </c>
      <c r="J280">
        <v>878714.93720162334</v>
      </c>
    </row>
    <row r="281" spans="1:10" x14ac:dyDescent="0.25">
      <c r="A281" s="166">
        <v>261</v>
      </c>
      <c r="B281" s="43">
        <f t="shared" ca="1" si="17"/>
        <v>46</v>
      </c>
      <c r="C281" s="47">
        <f t="shared" ca="1" si="18"/>
        <v>90.747587033548015</v>
      </c>
      <c r="D281" s="52">
        <f t="shared" ca="1" si="19"/>
        <v>17279.834819783398</v>
      </c>
      <c r="E281" s="48">
        <f t="shared" ca="1" si="20"/>
        <v>939703.15418240242</v>
      </c>
      <c r="J281">
        <v>1019656.8545328521</v>
      </c>
    </row>
    <row r="282" spans="1:10" x14ac:dyDescent="0.25">
      <c r="A282" s="166">
        <v>262</v>
      </c>
      <c r="B282" s="43">
        <f t="shared" ca="1" si="17"/>
        <v>45</v>
      </c>
      <c r="C282" s="47">
        <f t="shared" ca="1" si="18"/>
        <v>81.711863792401701</v>
      </c>
      <c r="D282" s="52">
        <f t="shared" ca="1" si="19"/>
        <v>15798.863408392384</v>
      </c>
      <c r="E282" s="48">
        <f t="shared" ca="1" si="20"/>
        <v>932013.56041072868</v>
      </c>
      <c r="J282">
        <v>-965848.83098740689</v>
      </c>
    </row>
    <row r="283" spans="1:10" x14ac:dyDescent="0.25">
      <c r="A283" s="166">
        <v>263</v>
      </c>
      <c r="B283" s="43">
        <f t="shared" ca="1" si="17"/>
        <v>47</v>
      </c>
      <c r="C283" s="47">
        <f t="shared" ca="1" si="18"/>
        <v>83.565181439283094</v>
      </c>
      <c r="D283" s="52">
        <f t="shared" ca="1" si="19"/>
        <v>11298.427299920464</v>
      </c>
      <c r="E283" s="48">
        <f t="shared" ca="1" si="20"/>
        <v>338127.18728753086</v>
      </c>
      <c r="J283">
        <v>531456.40836219885</v>
      </c>
    </row>
    <row r="284" spans="1:10" x14ac:dyDescent="0.25">
      <c r="A284" s="166">
        <v>264</v>
      </c>
      <c r="B284" s="43">
        <f t="shared" ca="1" si="17"/>
        <v>46</v>
      </c>
      <c r="C284" s="47">
        <f t="shared" ca="1" si="18"/>
        <v>99.802822825761183</v>
      </c>
      <c r="D284" s="52">
        <f t="shared" ca="1" si="19"/>
        <v>11332.58478596563</v>
      </c>
      <c r="E284" s="48">
        <f t="shared" ca="1" si="20"/>
        <v>169490.75999937835</v>
      </c>
      <c r="J284">
        <v>837262.9349393351</v>
      </c>
    </row>
    <row r="285" spans="1:10" x14ac:dyDescent="0.25">
      <c r="A285" s="166">
        <v>265</v>
      </c>
      <c r="B285" s="43">
        <f t="shared" ca="1" si="17"/>
        <v>47</v>
      </c>
      <c r="C285" s="47">
        <f t="shared" ca="1" si="18"/>
        <v>87.12138130794618</v>
      </c>
      <c r="D285" s="52">
        <f t="shared" ca="1" si="19"/>
        <v>13128.783710112357</v>
      </c>
      <c r="E285" s="48">
        <f t="shared" ca="1" si="20"/>
        <v>508216.53772444511</v>
      </c>
      <c r="J285">
        <v>711069.81182973459</v>
      </c>
    </row>
    <row r="286" spans="1:10" x14ac:dyDescent="0.25">
      <c r="A286" s="166">
        <v>266</v>
      </c>
      <c r="B286" s="43">
        <f t="shared" ca="1" si="17"/>
        <v>46</v>
      </c>
      <c r="C286" s="47">
        <f t="shared" ca="1" si="18"/>
        <v>96.500052500854622</v>
      </c>
      <c r="D286" s="52">
        <f t="shared" ca="1" si="19"/>
        <v>14427.685431034686</v>
      </c>
      <c r="E286" s="48">
        <f t="shared" ca="1" si="20"/>
        <v>536547.74093937874</v>
      </c>
      <c r="J286">
        <v>296468.42866816698</v>
      </c>
    </row>
    <row r="287" spans="1:10" x14ac:dyDescent="0.25">
      <c r="A287" s="166">
        <v>267</v>
      </c>
      <c r="B287" s="43">
        <f t="shared" ca="1" si="17"/>
        <v>46</v>
      </c>
      <c r="C287" s="47">
        <f t="shared" ca="1" si="18"/>
        <v>88.35058125056841</v>
      </c>
      <c r="D287" s="52">
        <f t="shared" ca="1" si="19"/>
        <v>16647.563603020033</v>
      </c>
      <c r="E287" s="48">
        <f t="shared" ca="1" si="20"/>
        <v>908633.49068043986</v>
      </c>
      <c r="J287">
        <v>29409.966226497316</v>
      </c>
    </row>
    <row r="288" spans="1:10" x14ac:dyDescent="0.25">
      <c r="A288" s="166">
        <v>268</v>
      </c>
      <c r="B288" s="43">
        <f t="shared" ca="1" si="17"/>
        <v>45</v>
      </c>
      <c r="C288" s="47">
        <f t="shared" ca="1" si="18"/>
        <v>91.604182685363014</v>
      </c>
      <c r="D288" s="52">
        <f t="shared" ca="1" si="19"/>
        <v>11937.830358810656</v>
      </c>
      <c r="E288" s="48">
        <f t="shared" ca="1" si="20"/>
        <v>341762.20014200965</v>
      </c>
      <c r="J288">
        <v>678152.96171382279</v>
      </c>
    </row>
    <row r="289" spans="1:10" x14ac:dyDescent="0.25">
      <c r="A289" s="166">
        <v>269</v>
      </c>
      <c r="B289" s="43">
        <f t="shared" ca="1" si="17"/>
        <v>46</v>
      </c>
      <c r="C289" s="47">
        <f t="shared" ca="1" si="18"/>
        <v>83.402611862640541</v>
      </c>
      <c r="D289" s="52">
        <f t="shared" ca="1" si="19"/>
        <v>8417.5567525612551</v>
      </c>
      <c r="E289" s="48">
        <f t="shared" ca="1" si="20"/>
        <v>6717.8021043194458</v>
      </c>
      <c r="J289">
        <v>743818.16636580718</v>
      </c>
    </row>
    <row r="290" spans="1:10" x14ac:dyDescent="0.25">
      <c r="A290" s="166">
        <v>270</v>
      </c>
      <c r="B290" s="43">
        <f t="shared" ca="1" si="17"/>
        <v>44</v>
      </c>
      <c r="C290" s="47">
        <f t="shared" ca="1" si="18"/>
        <v>94.333610038924746</v>
      </c>
      <c r="D290" s="52">
        <f t="shared" ca="1" si="19"/>
        <v>16271.75572086524</v>
      </c>
      <c r="E290" s="48">
        <f t="shared" ca="1" si="20"/>
        <v>800736.46395662986</v>
      </c>
      <c r="J290">
        <v>731215.0343779726</v>
      </c>
    </row>
    <row r="291" spans="1:10" x14ac:dyDescent="0.25">
      <c r="A291" s="166">
        <v>271</v>
      </c>
      <c r="B291" s="43">
        <f t="shared" ca="1" si="17"/>
        <v>43</v>
      </c>
      <c r="C291" s="47">
        <f t="shared" ca="1" si="18"/>
        <v>83.366664252861639</v>
      </c>
      <c r="D291" s="52">
        <f t="shared" ca="1" si="19"/>
        <v>12492.580350588407</v>
      </c>
      <c r="E291" s="48">
        <f t="shared" ca="1" si="20"/>
        <v>532006.80048181163</v>
      </c>
      <c r="J291">
        <v>1103532.8614468835</v>
      </c>
    </row>
    <row r="292" spans="1:10" x14ac:dyDescent="0.25">
      <c r="A292" s="166">
        <v>272</v>
      </c>
      <c r="B292" s="43">
        <f t="shared" ca="1" si="17"/>
        <v>43</v>
      </c>
      <c r="C292" s="47">
        <f t="shared" ca="1" si="18"/>
        <v>84.667920402473214</v>
      </c>
      <c r="D292" s="52">
        <f t="shared" ca="1" si="19"/>
        <v>14927.247015731104</v>
      </c>
      <c r="E292" s="48">
        <f t="shared" ca="1" si="20"/>
        <v>811153.9230846304</v>
      </c>
      <c r="J292">
        <v>1391827.6896446566</v>
      </c>
    </row>
    <row r="293" spans="1:10" x14ac:dyDescent="0.25">
      <c r="A293" s="166">
        <v>273</v>
      </c>
      <c r="B293" s="43">
        <f t="shared" ca="1" si="17"/>
        <v>45</v>
      </c>
      <c r="C293" s="47">
        <f t="shared" ca="1" si="18"/>
        <v>93.457558979668647</v>
      </c>
      <c r="D293" s="52">
        <f t="shared" ca="1" si="19"/>
        <v>17353.210281249521</v>
      </c>
      <c r="E293" s="48">
        <f t="shared" ca="1" si="20"/>
        <v>918266.22402843297</v>
      </c>
      <c r="J293">
        <v>569946.90591020952</v>
      </c>
    </row>
    <row r="294" spans="1:10" x14ac:dyDescent="0.25">
      <c r="A294" s="166">
        <v>274</v>
      </c>
      <c r="B294" s="43">
        <f t="shared" ca="1" si="17"/>
        <v>46</v>
      </c>
      <c r="C294" s="47">
        <f t="shared" ca="1" si="18"/>
        <v>86.438419989956699</v>
      </c>
      <c r="D294" s="52">
        <f t="shared" ca="1" si="19"/>
        <v>13194.187961173029</v>
      </c>
      <c r="E294" s="48">
        <f t="shared" ca="1" si="20"/>
        <v>537935.39570382005</v>
      </c>
      <c r="J294">
        <v>-757191.05677011376</v>
      </c>
    </row>
    <row r="295" spans="1:10" x14ac:dyDescent="0.25">
      <c r="A295" s="166">
        <v>275</v>
      </c>
      <c r="B295" s="43">
        <f t="shared" ca="1" si="17"/>
        <v>44</v>
      </c>
      <c r="C295" s="47">
        <f t="shared" ca="1" si="18"/>
        <v>81.602673134959375</v>
      </c>
      <c r="D295" s="52">
        <f t="shared" ca="1" si="19"/>
        <v>10699.143590786516</v>
      </c>
      <c r="E295" s="48">
        <f t="shared" ca="1" si="20"/>
        <v>320245.71884828829</v>
      </c>
      <c r="J295">
        <v>67111.387289764127</v>
      </c>
    </row>
    <row r="296" spans="1:10" x14ac:dyDescent="0.25">
      <c r="A296" s="166">
        <v>276</v>
      </c>
      <c r="B296" s="43">
        <f t="shared" ca="1" si="17"/>
        <v>45</v>
      </c>
      <c r="C296" s="47">
        <f t="shared" ca="1" si="18"/>
        <v>81.319036121803421</v>
      </c>
      <c r="D296" s="52">
        <f t="shared" ca="1" si="19"/>
        <v>11569.841292745326</v>
      </c>
      <c r="E296" s="48">
        <f t="shared" ca="1" si="20"/>
        <v>419399.28171175648</v>
      </c>
      <c r="J296">
        <v>676235.06066922005</v>
      </c>
    </row>
    <row r="297" spans="1:10" x14ac:dyDescent="0.25">
      <c r="A297" s="166">
        <v>277</v>
      </c>
      <c r="B297" s="43">
        <f t="shared" ca="1" si="17"/>
        <v>45</v>
      </c>
      <c r="C297" s="47">
        <f t="shared" ca="1" si="18"/>
        <v>83.485714558697566</v>
      </c>
      <c r="D297" s="52">
        <f t="shared" ca="1" si="19"/>
        <v>2457.163841811438</v>
      </c>
      <c r="E297" s="48">
        <f t="shared" ca="1" si="20"/>
        <v>-703876.65539188904</v>
      </c>
      <c r="J297">
        <v>1471849.5831719665</v>
      </c>
    </row>
    <row r="298" spans="1:10" x14ac:dyDescent="0.25">
      <c r="A298" s="166">
        <v>278</v>
      </c>
      <c r="B298" s="43">
        <f t="shared" ca="1" si="17"/>
        <v>46</v>
      </c>
      <c r="C298" s="47">
        <f t="shared" ca="1" si="18"/>
        <v>84.640498207173948</v>
      </c>
      <c r="D298" s="52">
        <f t="shared" ca="1" si="19"/>
        <v>8790.4604940800346</v>
      </c>
      <c r="E298" s="48">
        <f t="shared" ca="1" si="20"/>
        <v>40434.524608832435</v>
      </c>
      <c r="J298">
        <v>1168068.9416364655</v>
      </c>
    </row>
    <row r="299" spans="1:10" x14ac:dyDescent="0.25">
      <c r="A299" s="166">
        <v>279</v>
      </c>
      <c r="B299" s="43">
        <f t="shared" ca="1" si="17"/>
        <v>45</v>
      </c>
      <c r="C299" s="47">
        <f t="shared" ca="1" si="18"/>
        <v>85.489281085017709</v>
      </c>
      <c r="D299" s="52">
        <f t="shared" ca="1" si="19"/>
        <v>9262.1994599441714</v>
      </c>
      <c r="E299" s="48">
        <f t="shared" ca="1" si="20"/>
        <v>97669.916731944541</v>
      </c>
      <c r="J299">
        <v>586390.02274472639</v>
      </c>
    </row>
    <row r="300" spans="1:10" x14ac:dyDescent="0.25">
      <c r="A300" s="166">
        <v>280</v>
      </c>
      <c r="B300" s="43">
        <f t="shared" ca="1" si="17"/>
        <v>44</v>
      </c>
      <c r="C300" s="47">
        <f t="shared" ca="1" si="18"/>
        <v>90.693484785676816</v>
      </c>
      <c r="D300" s="52">
        <f t="shared" ca="1" si="19"/>
        <v>27846.12317033024</v>
      </c>
      <c r="E300" s="48">
        <f t="shared" ca="1" si="20"/>
        <v>2182993.301829271</v>
      </c>
      <c r="J300">
        <v>1726923.8517186958</v>
      </c>
    </row>
    <row r="301" spans="1:10" x14ac:dyDescent="0.25">
      <c r="A301" s="166">
        <v>281</v>
      </c>
      <c r="B301" s="43">
        <f t="shared" ca="1" si="17"/>
        <v>44</v>
      </c>
      <c r="C301" s="47">
        <f t="shared" ca="1" si="18"/>
        <v>89.008008539690394</v>
      </c>
      <c r="D301" s="52">
        <f t="shared" ca="1" si="19"/>
        <v>27219.943188887315</v>
      </c>
      <c r="E301" s="48">
        <f t="shared" ca="1" si="20"/>
        <v>2157295.41791553</v>
      </c>
      <c r="J301">
        <v>699162.99403561372</v>
      </c>
    </row>
    <row r="302" spans="1:10" x14ac:dyDescent="0.25">
      <c r="A302" s="166">
        <v>282</v>
      </c>
      <c r="B302" s="43">
        <f t="shared" ca="1" si="17"/>
        <v>44</v>
      </c>
      <c r="C302" s="47">
        <f t="shared" ca="1" si="18"/>
        <v>80.349763143474419</v>
      </c>
      <c r="D302" s="52">
        <f t="shared" ca="1" si="19"/>
        <v>17863.868378378094</v>
      </c>
      <c r="E302" s="48">
        <f t="shared" ca="1" si="20"/>
        <v>1226735.4245386268</v>
      </c>
      <c r="J302">
        <v>1003419.3044053267</v>
      </c>
    </row>
    <row r="303" spans="1:10" x14ac:dyDescent="0.25">
      <c r="A303" s="166">
        <v>283</v>
      </c>
      <c r="B303" s="43">
        <f t="shared" ca="1" si="17"/>
        <v>46</v>
      </c>
      <c r="C303" s="47">
        <f t="shared" ca="1" si="18"/>
        <v>85.112313045597972</v>
      </c>
      <c r="D303" s="52">
        <f t="shared" ca="1" si="19"/>
        <v>14187.615455569779</v>
      </c>
      <c r="E303" s="48">
        <f t="shared" ca="1" si="20"/>
        <v>672545.16945564607</v>
      </c>
      <c r="J303">
        <v>755089.8988341426</v>
      </c>
    </row>
    <row r="304" spans="1:10" x14ac:dyDescent="0.25">
      <c r="A304" s="166">
        <v>284</v>
      </c>
      <c r="B304" s="43">
        <f t="shared" ca="1" si="17"/>
        <v>47</v>
      </c>
      <c r="C304" s="47">
        <f t="shared" ca="1" si="18"/>
        <v>87.040139534447093</v>
      </c>
      <c r="D304" s="52">
        <f t="shared" ca="1" si="19"/>
        <v>17607.143109202909</v>
      </c>
      <c r="E304" s="48">
        <f t="shared" ca="1" si="20"/>
        <v>1024114.7150309877</v>
      </c>
      <c r="J304">
        <v>831247.52789589204</v>
      </c>
    </row>
    <row r="305" spans="1:10" x14ac:dyDescent="0.25">
      <c r="A305" s="166">
        <v>285</v>
      </c>
      <c r="B305" s="43">
        <f t="shared" ca="1" si="17"/>
        <v>45</v>
      </c>
      <c r="C305" s="47">
        <f t="shared" ca="1" si="18"/>
        <v>86.505606366017304</v>
      </c>
      <c r="D305" s="52">
        <f t="shared" ca="1" si="19"/>
        <v>18519.177304313969</v>
      </c>
      <c r="E305" s="48">
        <f t="shared" ca="1" si="20"/>
        <v>1175899.5079705841</v>
      </c>
      <c r="J305">
        <v>644346.69657550845</v>
      </c>
    </row>
    <row r="306" spans="1:10" x14ac:dyDescent="0.25">
      <c r="A306" s="166">
        <v>286</v>
      </c>
      <c r="B306" s="43">
        <f t="shared" ca="1" si="17"/>
        <v>47</v>
      </c>
      <c r="C306" s="47">
        <f t="shared" ca="1" si="18"/>
        <v>90.79789370627033</v>
      </c>
      <c r="D306" s="52">
        <f t="shared" ca="1" si="19"/>
        <v>11610.969084423521</v>
      </c>
      <c r="E306" s="48">
        <f t="shared" ca="1" si="20"/>
        <v>291164.2182992734</v>
      </c>
      <c r="J306">
        <v>1074296.7562201049</v>
      </c>
    </row>
    <row r="307" spans="1:10" x14ac:dyDescent="0.25">
      <c r="A307" s="166">
        <v>287</v>
      </c>
      <c r="B307" s="43">
        <f t="shared" ca="1" si="17"/>
        <v>47</v>
      </c>
      <c r="C307" s="47">
        <f t="shared" ca="1" si="18"/>
        <v>80.936606402787589</v>
      </c>
      <c r="D307" s="52">
        <f t="shared" ca="1" si="19"/>
        <v>12352.138084213821</v>
      </c>
      <c r="E307" s="48">
        <f t="shared" ca="1" si="20"/>
        <v>495391.75465629506</v>
      </c>
      <c r="J307">
        <v>1100391.911253294</v>
      </c>
    </row>
    <row r="308" spans="1:10" x14ac:dyDescent="0.25">
      <c r="A308" s="166">
        <v>288</v>
      </c>
      <c r="B308" s="43">
        <f t="shared" ca="1" si="17"/>
        <v>43</v>
      </c>
      <c r="C308" s="47">
        <f t="shared" ca="1" si="18"/>
        <v>80.286459923700306</v>
      </c>
      <c r="D308" s="52">
        <f t="shared" ca="1" si="19"/>
        <v>20119.1635567419</v>
      </c>
      <c r="E308" s="48">
        <f t="shared" ca="1" si="20"/>
        <v>1529251.274092101</v>
      </c>
      <c r="J308">
        <v>539984.45388494828</v>
      </c>
    </row>
    <row r="309" spans="1:10" x14ac:dyDescent="0.25">
      <c r="A309" s="166">
        <v>289</v>
      </c>
      <c r="B309" s="43">
        <f t="shared" ca="1" si="17"/>
        <v>43</v>
      </c>
      <c r="C309" s="47">
        <f t="shared" ca="1" si="18"/>
        <v>93.06977006934811</v>
      </c>
      <c r="D309" s="52">
        <f t="shared" ca="1" si="19"/>
        <v>14865.131924348891</v>
      </c>
      <c r="E309" s="48">
        <f t="shared" ca="1" si="20"/>
        <v>678722.76616619411</v>
      </c>
      <c r="J309">
        <v>492255.45953353471</v>
      </c>
    </row>
    <row r="310" spans="1:10" x14ac:dyDescent="0.25">
      <c r="A310" s="166">
        <v>290</v>
      </c>
      <c r="B310" s="43">
        <f t="shared" ca="1" si="17"/>
        <v>44</v>
      </c>
      <c r="C310" s="47">
        <f t="shared" ca="1" si="18"/>
        <v>85.371936096116343</v>
      </c>
      <c r="D310" s="52">
        <f t="shared" ca="1" si="19"/>
        <v>12306.053073303585</v>
      </c>
      <c r="E310" s="48">
        <f t="shared" ca="1" si="20"/>
        <v>472149.30345774512</v>
      </c>
      <c r="J310">
        <v>779099.34212833643</v>
      </c>
    </row>
    <row r="311" spans="1:10" x14ac:dyDescent="0.25">
      <c r="A311" s="166">
        <v>291</v>
      </c>
      <c r="B311" s="43">
        <f t="shared" ca="1" si="17"/>
        <v>45</v>
      </c>
      <c r="C311" s="47">
        <f t="shared" ca="1" si="18"/>
        <v>93.098863410192735</v>
      </c>
      <c r="D311" s="52">
        <f t="shared" ca="1" si="19"/>
        <v>19672.093381909552</v>
      </c>
      <c r="E311" s="48">
        <f t="shared" ca="1" si="20"/>
        <v>1181657.5151545946</v>
      </c>
      <c r="J311">
        <v>-7048.5974626245443</v>
      </c>
    </row>
    <row r="312" spans="1:10" x14ac:dyDescent="0.25">
      <c r="A312" s="166">
        <v>292</v>
      </c>
      <c r="B312" s="43">
        <f t="shared" ca="1" si="17"/>
        <v>45</v>
      </c>
      <c r="C312" s="47">
        <f t="shared" ca="1" si="18"/>
        <v>88.44916212186078</v>
      </c>
      <c r="D312" s="52">
        <f t="shared" ca="1" si="19"/>
        <v>13635.876539586659</v>
      </c>
      <c r="E312" s="48">
        <f t="shared" ca="1" si="20"/>
        <v>575636.95935210004</v>
      </c>
      <c r="J312">
        <v>157324.6195631884</v>
      </c>
    </row>
    <row r="313" spans="1:10" x14ac:dyDescent="0.25">
      <c r="A313" s="166">
        <v>293</v>
      </c>
      <c r="B313" s="43">
        <f t="shared" ca="1" si="17"/>
        <v>45</v>
      </c>
      <c r="C313" s="47">
        <f t="shared" ca="1" si="18"/>
        <v>94.781206851523265</v>
      </c>
      <c r="D313" s="52">
        <f t="shared" ca="1" si="19"/>
        <v>17654.814244097903</v>
      </c>
      <c r="E313" s="48">
        <f t="shared" ca="1" si="20"/>
        <v>928237.50500090956</v>
      </c>
      <c r="J313">
        <v>1228998.3766460568</v>
      </c>
    </row>
    <row r="314" spans="1:10" x14ac:dyDescent="0.25">
      <c r="A314" s="166">
        <v>294</v>
      </c>
      <c r="B314" s="43">
        <f t="shared" ca="1" si="17"/>
        <v>45</v>
      </c>
      <c r="C314" s="47">
        <f t="shared" ca="1" si="18"/>
        <v>86.535986721994064</v>
      </c>
      <c r="D314" s="52">
        <f t="shared" ca="1" si="19"/>
        <v>18517.46844587275</v>
      </c>
      <c r="E314" s="48">
        <f t="shared" ca="1" si="20"/>
        <v>1175136.1594010526</v>
      </c>
      <c r="J314">
        <v>633910.91256725066</v>
      </c>
    </row>
    <row r="315" spans="1:10" x14ac:dyDescent="0.25">
      <c r="A315" s="166">
        <v>295</v>
      </c>
      <c r="B315" s="43">
        <f t="shared" ca="1" si="17"/>
        <v>44</v>
      </c>
      <c r="C315" s="47">
        <f t="shared" ca="1" si="18"/>
        <v>84.886421805667595</v>
      </c>
      <c r="D315" s="52">
        <f t="shared" ca="1" si="19"/>
        <v>16227.283922842949</v>
      </c>
      <c r="E315" s="48">
        <f t="shared" ca="1" si="20"/>
        <v>949117.1363480296</v>
      </c>
      <c r="J315">
        <v>575512.78160261456</v>
      </c>
    </row>
    <row r="316" spans="1:10" x14ac:dyDescent="0.25">
      <c r="A316" s="166">
        <v>296</v>
      </c>
      <c r="B316" s="43">
        <f t="shared" ca="1" si="17"/>
        <v>46</v>
      </c>
      <c r="C316" s="47">
        <f t="shared" ca="1" si="18"/>
        <v>96.693078434487433</v>
      </c>
      <c r="D316" s="52">
        <f t="shared" ca="1" si="19"/>
        <v>14051.837888885495</v>
      </c>
      <c r="E316" s="48">
        <f t="shared" ca="1" si="20"/>
        <v>493807.62830504798</v>
      </c>
      <c r="J316">
        <v>450258.74540434848</v>
      </c>
    </row>
    <row r="317" spans="1:10" x14ac:dyDescent="0.25">
      <c r="A317" s="166">
        <v>297</v>
      </c>
      <c r="B317" s="43">
        <f t="shared" ca="1" si="17"/>
        <v>46</v>
      </c>
      <c r="C317" s="47">
        <f t="shared" ca="1" si="18"/>
        <v>95.331316384982642</v>
      </c>
      <c r="D317" s="52">
        <f t="shared" ca="1" si="19"/>
        <v>13378.286287938186</v>
      </c>
      <c r="E317" s="48">
        <f t="shared" ca="1" si="20"/>
        <v>440422.4736471416</v>
      </c>
      <c r="J317">
        <v>565118.0359540158</v>
      </c>
    </row>
    <row r="318" spans="1:10" x14ac:dyDescent="0.25">
      <c r="A318" s="166">
        <v>298</v>
      </c>
      <c r="B318" s="43">
        <f t="shared" ca="1" si="17"/>
        <v>46</v>
      </c>
      <c r="C318" s="47">
        <f t="shared" ca="1" si="18"/>
        <v>99.217266648392979</v>
      </c>
      <c r="D318" s="52">
        <f t="shared" ca="1" si="19"/>
        <v>13929.147239554111</v>
      </c>
      <c r="E318" s="48">
        <f t="shared" ca="1" si="20"/>
        <v>445604.97377791745</v>
      </c>
      <c r="J318">
        <v>361143.60561862844</v>
      </c>
    </row>
    <row r="319" spans="1:10" x14ac:dyDescent="0.25">
      <c r="A319" s="166">
        <v>299</v>
      </c>
      <c r="B319" s="43">
        <f t="shared" ca="1" si="17"/>
        <v>45</v>
      </c>
      <c r="C319" s="47">
        <f t="shared" ca="1" si="18"/>
        <v>92.975427559245404</v>
      </c>
      <c r="D319" s="52">
        <f t="shared" ca="1" si="19"/>
        <v>4496.3136041976686</v>
      </c>
      <c r="E319" s="48">
        <f t="shared" ca="1" si="20"/>
        <v>-500798.70453440555</v>
      </c>
      <c r="J319">
        <v>1217870.2431275384</v>
      </c>
    </row>
    <row r="320" spans="1:10" x14ac:dyDescent="0.25">
      <c r="A320" s="166">
        <v>300</v>
      </c>
      <c r="B320" s="43">
        <f t="shared" ca="1" si="17"/>
        <v>43</v>
      </c>
      <c r="C320" s="47">
        <f t="shared" ca="1" si="18"/>
        <v>83.406263764319505</v>
      </c>
      <c r="D320" s="52">
        <f t="shared" ca="1" si="19"/>
        <v>14505.028515484337</v>
      </c>
      <c r="E320" s="48">
        <f t="shared" ca="1" si="20"/>
        <v>778225.63991831103</v>
      </c>
      <c r="J320">
        <v>517577.5969334119</v>
      </c>
    </row>
    <row r="321" spans="1:10" x14ac:dyDescent="0.25">
      <c r="A321" s="166">
        <v>301</v>
      </c>
      <c r="B321" s="43">
        <f t="shared" ca="1" si="17"/>
        <v>46</v>
      </c>
      <c r="C321" s="47">
        <f t="shared" ca="1" si="18"/>
        <v>93.471264634025232</v>
      </c>
      <c r="D321" s="52">
        <f t="shared" ca="1" si="19"/>
        <v>20376.039778063176</v>
      </c>
      <c r="E321" s="48">
        <f t="shared" ca="1" si="20"/>
        <v>1231761.8686580569</v>
      </c>
      <c r="J321">
        <v>68241.865715584252</v>
      </c>
    </row>
    <row r="322" spans="1:10" x14ac:dyDescent="0.25">
      <c r="A322" s="166">
        <v>302</v>
      </c>
      <c r="B322" s="43">
        <f t="shared" ca="1" si="17"/>
        <v>47</v>
      </c>
      <c r="C322" s="47">
        <f t="shared" ca="1" si="18"/>
        <v>85.727132802600522</v>
      </c>
      <c r="D322" s="52">
        <f t="shared" ca="1" si="19"/>
        <v>14304.258336138986</v>
      </c>
      <c r="E322" s="48">
        <f t="shared" ca="1" si="20"/>
        <v>663197.12987518264</v>
      </c>
      <c r="J322">
        <v>-93704.436176186311</v>
      </c>
    </row>
    <row r="323" spans="1:10" x14ac:dyDescent="0.25">
      <c r="A323" s="166">
        <v>303</v>
      </c>
      <c r="B323" s="43">
        <f t="shared" ca="1" si="17"/>
        <v>46</v>
      </c>
      <c r="C323" s="47">
        <f t="shared" ca="1" si="18"/>
        <v>94.254028774514339</v>
      </c>
      <c r="D323" s="52">
        <f t="shared" ca="1" si="19"/>
        <v>18909.193521221569</v>
      </c>
      <c r="E323" s="48">
        <f t="shared" ca="1" si="20"/>
        <v>1056298.6145559007</v>
      </c>
      <c r="J323">
        <v>488414.85776168108</v>
      </c>
    </row>
    <row r="324" spans="1:10" x14ac:dyDescent="0.25">
      <c r="A324" s="166">
        <v>304</v>
      </c>
      <c r="B324" s="43">
        <f t="shared" ca="1" si="17"/>
        <v>44</v>
      </c>
      <c r="C324" s="47">
        <f t="shared" ca="1" si="18"/>
        <v>90.624311816172252</v>
      </c>
      <c r="D324" s="52">
        <f t="shared" ca="1" si="19"/>
        <v>6842.2405040237127</v>
      </c>
      <c r="E324" s="48">
        <f t="shared" ca="1" si="20"/>
        <v>-217414.03363302746</v>
      </c>
      <c r="J324">
        <v>1812447.3977224319</v>
      </c>
    </row>
    <row r="325" spans="1:10" x14ac:dyDescent="0.25">
      <c r="A325" s="166">
        <v>305</v>
      </c>
      <c r="B325" s="43">
        <f t="shared" ca="1" si="17"/>
        <v>46</v>
      </c>
      <c r="C325" s="47">
        <f t="shared" ca="1" si="18"/>
        <v>80.904410310527055</v>
      </c>
      <c r="D325" s="52">
        <f t="shared" ca="1" si="19"/>
        <v>17165.653327715205</v>
      </c>
      <c r="E325" s="48">
        <f t="shared" ca="1" si="20"/>
        <v>1095850.5654524516</v>
      </c>
      <c r="J325">
        <v>1175773.6783978143</v>
      </c>
    </row>
    <row r="326" spans="1:10" x14ac:dyDescent="0.25">
      <c r="A326" s="166">
        <v>306</v>
      </c>
      <c r="B326" s="43">
        <f t="shared" ca="1" si="17"/>
        <v>45</v>
      </c>
      <c r="C326" s="47">
        <f t="shared" ca="1" si="18"/>
        <v>81.196625822956648</v>
      </c>
      <c r="D326" s="52">
        <f t="shared" ca="1" si="19"/>
        <v>9944.8545370618267</v>
      </c>
      <c r="E326" s="48">
        <f t="shared" ca="1" si="20"/>
        <v>221261.69285107078</v>
      </c>
      <c r="J326">
        <v>1809875.2751101386</v>
      </c>
    </row>
    <row r="327" spans="1:10" x14ac:dyDescent="0.25">
      <c r="A327" s="166">
        <v>307</v>
      </c>
      <c r="B327" s="43">
        <f t="shared" ca="1" si="17"/>
        <v>45</v>
      </c>
      <c r="C327" s="47">
        <f t="shared" ca="1" si="18"/>
        <v>94.49035945956993</v>
      </c>
      <c r="D327" s="52">
        <f t="shared" ca="1" si="19"/>
        <v>21581.128833543393</v>
      </c>
      <c r="E327" s="48">
        <f t="shared" ca="1" si="20"/>
        <v>1363341.6610180479</v>
      </c>
      <c r="J327">
        <v>871590.43819422484</v>
      </c>
    </row>
    <row r="328" spans="1:10" x14ac:dyDescent="0.25">
      <c r="A328" s="166">
        <v>308</v>
      </c>
      <c r="B328" s="43">
        <f t="shared" ca="1" si="17"/>
        <v>45</v>
      </c>
      <c r="C328" s="47">
        <f t="shared" ca="1" si="18"/>
        <v>93.928975232937617</v>
      </c>
      <c r="D328" s="52">
        <f t="shared" ca="1" si="19"/>
        <v>21430.310263392847</v>
      </c>
      <c r="E328" s="48">
        <f t="shared" ca="1" si="20"/>
        <v>1358856.2117677452</v>
      </c>
      <c r="J328">
        <v>1073888.1569630341</v>
      </c>
    </row>
    <row r="329" spans="1:10" x14ac:dyDescent="0.25">
      <c r="A329" s="166">
        <v>309</v>
      </c>
      <c r="B329" s="43">
        <f t="shared" ca="1" si="17"/>
        <v>46</v>
      </c>
      <c r="C329" s="47">
        <f t="shared" ca="1" si="18"/>
        <v>96.417291328135917</v>
      </c>
      <c r="D329" s="52">
        <f t="shared" ca="1" si="19"/>
        <v>21389.009079155076</v>
      </c>
      <c r="E329" s="48">
        <f t="shared" ca="1" si="20"/>
        <v>1279698.5234634411</v>
      </c>
      <c r="J329">
        <v>823726.05126260361</v>
      </c>
    </row>
    <row r="330" spans="1:10" x14ac:dyDescent="0.25">
      <c r="A330" s="166">
        <v>310</v>
      </c>
      <c r="B330" s="43">
        <f t="shared" ca="1" si="17"/>
        <v>45</v>
      </c>
      <c r="C330" s="47">
        <f t="shared" ca="1" si="18"/>
        <v>85.968068958876302</v>
      </c>
      <c r="D330" s="52">
        <f t="shared" ca="1" si="19"/>
        <v>7899.2741888827695</v>
      </c>
      <c r="E330" s="48">
        <f t="shared" ca="1" si="20"/>
        <v>-67633.413662860636</v>
      </c>
      <c r="J330">
        <v>938391.64334299508</v>
      </c>
    </row>
    <row r="331" spans="1:10" x14ac:dyDescent="0.25">
      <c r="A331" s="166">
        <v>311</v>
      </c>
      <c r="B331" s="43">
        <f t="shared" ca="1" si="17"/>
        <v>45</v>
      </c>
      <c r="C331" s="47">
        <f t="shared" ca="1" si="18"/>
        <v>81.865040169627463</v>
      </c>
      <c r="D331" s="52">
        <f t="shared" ca="1" si="19"/>
        <v>17111.665033578993</v>
      </c>
      <c r="E331" s="48">
        <f t="shared" ca="1" si="20"/>
        <v>1089932.5215069605</v>
      </c>
      <c r="J331">
        <v>-168223.0459378988</v>
      </c>
    </row>
    <row r="332" spans="1:10" x14ac:dyDescent="0.25">
      <c r="A332" s="166">
        <v>312</v>
      </c>
      <c r="B332" s="43">
        <f t="shared" ca="1" si="17"/>
        <v>44</v>
      </c>
      <c r="C332" s="47">
        <f t="shared" ca="1" si="18"/>
        <v>87.781020515723995</v>
      </c>
      <c r="D332" s="52">
        <f t="shared" ca="1" si="19"/>
        <v>6286.4409900990395</v>
      </c>
      <c r="E332" s="48">
        <f t="shared" ca="1" si="20"/>
        <v>-263109.80255246896</v>
      </c>
      <c r="J332">
        <v>-596351.84309477767</v>
      </c>
    </row>
    <row r="333" spans="1:10" x14ac:dyDescent="0.25">
      <c r="A333" s="166">
        <v>313</v>
      </c>
      <c r="B333" s="43">
        <f t="shared" ca="1" si="17"/>
        <v>44</v>
      </c>
      <c r="C333" s="47">
        <f t="shared" ca="1" si="18"/>
        <v>89.114306658009127</v>
      </c>
      <c r="D333" s="52">
        <f t="shared" ca="1" si="19"/>
        <v>15068.195159856632</v>
      </c>
      <c r="E333" s="48">
        <f t="shared" ca="1" si="20"/>
        <v>746188.24351241672</v>
      </c>
      <c r="J333">
        <v>870670.1623264479</v>
      </c>
    </row>
    <row r="334" spans="1:10" x14ac:dyDescent="0.25">
      <c r="A334" s="166">
        <v>314</v>
      </c>
      <c r="B334" s="43">
        <f t="shared" ca="1" si="17"/>
        <v>46</v>
      </c>
      <c r="C334" s="47">
        <f t="shared" ca="1" si="18"/>
        <v>90.719094825843769</v>
      </c>
      <c r="D334" s="52">
        <f t="shared" ca="1" si="19"/>
        <v>9337.4377759706076</v>
      </c>
      <c r="E334" s="48">
        <f t="shared" ca="1" si="20"/>
        <v>48415.965493340045</v>
      </c>
      <c r="J334">
        <v>825456.48400219763</v>
      </c>
    </row>
    <row r="335" spans="1:10" x14ac:dyDescent="0.25">
      <c r="A335" s="166">
        <v>315</v>
      </c>
      <c r="B335" s="43">
        <f t="shared" ca="1" si="17"/>
        <v>46</v>
      </c>
      <c r="C335" s="47">
        <f t="shared" ca="1" si="18"/>
        <v>97.741501968230011</v>
      </c>
      <c r="D335" s="52">
        <f t="shared" ca="1" si="19"/>
        <v>18277.174674328679</v>
      </c>
      <c r="E335" s="48">
        <f t="shared" ca="1" si="20"/>
        <v>923827.95448414143</v>
      </c>
      <c r="J335">
        <v>991508.47795911669</v>
      </c>
    </row>
    <row r="336" spans="1:10" x14ac:dyDescent="0.25">
      <c r="A336" s="166">
        <v>316</v>
      </c>
      <c r="B336" s="43">
        <f t="shared" ca="1" si="17"/>
        <v>45</v>
      </c>
      <c r="C336" s="47">
        <f t="shared" ca="1" si="18"/>
        <v>90.876838649638046</v>
      </c>
      <c r="D336" s="52">
        <f t="shared" ca="1" si="19"/>
        <v>19880.314376896149</v>
      </c>
      <c r="E336" s="48">
        <f t="shared" ca="1" si="20"/>
        <v>1248924.0109535437</v>
      </c>
      <c r="J336">
        <v>665462.30550083844</v>
      </c>
    </row>
    <row r="337" spans="1:10" x14ac:dyDescent="0.25">
      <c r="A337" s="166">
        <v>317</v>
      </c>
      <c r="B337" s="43">
        <f t="shared" ca="1" si="17"/>
        <v>45</v>
      </c>
      <c r="C337" s="47">
        <f t="shared" ca="1" si="18"/>
        <v>90.478127684772517</v>
      </c>
      <c r="D337" s="52">
        <f t="shared" ca="1" si="19"/>
        <v>24739.873183876327</v>
      </c>
      <c r="E337" s="48">
        <f t="shared" ca="1" si="20"/>
        <v>1808516.7246749289</v>
      </c>
      <c r="J337">
        <v>-133206.80421828688</v>
      </c>
    </row>
    <row r="338" spans="1:10" x14ac:dyDescent="0.25">
      <c r="A338" s="166">
        <v>318</v>
      </c>
      <c r="B338" s="43">
        <f t="shared" ca="1" si="17"/>
        <v>45</v>
      </c>
      <c r="C338" s="47">
        <f t="shared" ca="1" si="18"/>
        <v>93.168722154278655</v>
      </c>
      <c r="D338" s="52">
        <f t="shared" ca="1" si="19"/>
        <v>10831.621747530906</v>
      </c>
      <c r="E338" s="48">
        <f t="shared" ca="1" si="20"/>
        <v>200482.47942035552</v>
      </c>
      <c r="J338">
        <v>1131644.8547991361</v>
      </c>
    </row>
    <row r="339" spans="1:10" x14ac:dyDescent="0.25">
      <c r="A339" s="166">
        <v>319</v>
      </c>
      <c r="B339" s="43">
        <f t="shared" ca="1" si="17"/>
        <v>46</v>
      </c>
      <c r="C339" s="47">
        <f t="shared" ca="1" si="18"/>
        <v>93.122727505877762</v>
      </c>
      <c r="D339" s="52">
        <f t="shared" ca="1" si="19"/>
        <v>23914.59075904233</v>
      </c>
      <c r="E339" s="48">
        <f t="shared" ca="1" si="20"/>
        <v>1627670.0054167118</v>
      </c>
      <c r="J339">
        <v>971996.17563795694</v>
      </c>
    </row>
    <row r="340" spans="1:10" x14ac:dyDescent="0.25">
      <c r="A340" s="166">
        <v>320</v>
      </c>
      <c r="B340" s="43">
        <f t="shared" ca="1" si="17"/>
        <v>45</v>
      </c>
      <c r="C340" s="47">
        <f t="shared" ca="1" si="18"/>
        <v>84.87514570973255</v>
      </c>
      <c r="D340" s="52">
        <f t="shared" ca="1" si="19"/>
        <v>15366.829005344121</v>
      </c>
      <c r="E340" s="48">
        <f t="shared" ca="1" si="20"/>
        <v>830571.26616507396</v>
      </c>
      <c r="J340">
        <v>-209904.74739283603</v>
      </c>
    </row>
    <row r="341" spans="1:10" x14ac:dyDescent="0.25">
      <c r="A341" s="166">
        <v>321</v>
      </c>
      <c r="B341" s="43">
        <f t="shared" ref="B341:B404" ca="1" si="21">VLOOKUP(RAND(),$A$10:$C$14,3)</f>
        <v>46</v>
      </c>
      <c r="C341" s="47">
        <f t="shared" ref="C341:C404" ca="1" si="22">$E$8+RAND()*($E$9-$E$8)</f>
        <v>92.088270151564075</v>
      </c>
      <c r="D341" s="52">
        <f t="shared" ref="D341:D404" ca="1" si="23">NORMINV(RAND(),$E$13,$E$14)</f>
        <v>11249.083815696627</v>
      </c>
      <c r="E341" s="48">
        <f t="shared" ref="E341:E404" ca="1" si="24">($C$3-B341-C341)*D341-$C$4-$C$5</f>
        <v>247655.34520895709</v>
      </c>
      <c r="J341">
        <v>858599.77576403879</v>
      </c>
    </row>
    <row r="342" spans="1:10" x14ac:dyDescent="0.25">
      <c r="A342" s="166">
        <v>322</v>
      </c>
      <c r="B342" s="43">
        <f t="shared" ca="1" si="21"/>
        <v>46</v>
      </c>
      <c r="C342" s="47">
        <f t="shared" ca="1" si="22"/>
        <v>99.830516661177171</v>
      </c>
      <c r="D342" s="52">
        <f t="shared" ca="1" si="23"/>
        <v>16009.75328430127</v>
      </c>
      <c r="E342" s="48">
        <f t="shared" ca="1" si="24"/>
        <v>651717.97472338402</v>
      </c>
      <c r="J342">
        <v>455897.2008808516</v>
      </c>
    </row>
    <row r="343" spans="1:10" x14ac:dyDescent="0.25">
      <c r="A343" s="166">
        <v>323</v>
      </c>
      <c r="B343" s="43">
        <f t="shared" ca="1" si="21"/>
        <v>47</v>
      </c>
      <c r="C343" s="47">
        <f t="shared" ca="1" si="22"/>
        <v>85.337564460816935</v>
      </c>
      <c r="D343" s="52">
        <f t="shared" ca="1" si="23"/>
        <v>16534.875740400232</v>
      </c>
      <c r="E343" s="48">
        <f t="shared" ca="1" si="24"/>
        <v>928998.875212844</v>
      </c>
      <c r="J343">
        <v>674270.32813132158</v>
      </c>
    </row>
    <row r="344" spans="1:10" x14ac:dyDescent="0.25">
      <c r="A344" s="166">
        <v>324</v>
      </c>
      <c r="B344" s="43">
        <f t="shared" ca="1" si="21"/>
        <v>44</v>
      </c>
      <c r="C344" s="47">
        <f t="shared" ca="1" si="22"/>
        <v>94.558825991407645</v>
      </c>
      <c r="D344" s="52">
        <f t="shared" ca="1" si="23"/>
        <v>14926.249074827554</v>
      </c>
      <c r="E344" s="48">
        <f t="shared" ca="1" si="24"/>
        <v>648472.47136862064</v>
      </c>
      <c r="J344">
        <v>1023059.9775828824</v>
      </c>
    </row>
    <row r="345" spans="1:10" x14ac:dyDescent="0.25">
      <c r="A345" s="166">
        <v>325</v>
      </c>
      <c r="B345" s="43">
        <f t="shared" ca="1" si="21"/>
        <v>45</v>
      </c>
      <c r="C345" s="47">
        <f t="shared" ca="1" si="22"/>
        <v>86.91534513858808</v>
      </c>
      <c r="D345" s="52">
        <f t="shared" ca="1" si="23"/>
        <v>15612.069294561912</v>
      </c>
      <c r="E345" s="48">
        <f t="shared" ca="1" si="24"/>
        <v>827933.74502622825</v>
      </c>
      <c r="J345">
        <v>362485.39955397043</v>
      </c>
    </row>
    <row r="346" spans="1:10" x14ac:dyDescent="0.25">
      <c r="A346" s="166">
        <v>326</v>
      </c>
      <c r="B346" s="43">
        <f t="shared" ca="1" si="21"/>
        <v>47</v>
      </c>
      <c r="C346" s="47">
        <f t="shared" ca="1" si="22"/>
        <v>97.340336956261496</v>
      </c>
      <c r="D346" s="52">
        <f t="shared" ca="1" si="23"/>
        <v>18619.224581384733</v>
      </c>
      <c r="E346" s="48">
        <f t="shared" ca="1" si="24"/>
        <v>948681.77082341933</v>
      </c>
      <c r="J346">
        <v>1250909.7966694818</v>
      </c>
    </row>
    <row r="347" spans="1:10" x14ac:dyDescent="0.25">
      <c r="A347" s="166">
        <v>327</v>
      </c>
      <c r="B347" s="43">
        <f t="shared" ca="1" si="21"/>
        <v>45</v>
      </c>
      <c r="C347" s="47">
        <f t="shared" ca="1" si="22"/>
        <v>84.805309089029194</v>
      </c>
      <c r="D347" s="52">
        <f t="shared" ca="1" si="23"/>
        <v>17767.023644307639</v>
      </c>
      <c r="E347" s="48">
        <f t="shared" ca="1" si="24"/>
        <v>1117734.891691159</v>
      </c>
      <c r="J347">
        <v>1132625.4410830014</v>
      </c>
    </row>
    <row r="348" spans="1:10" x14ac:dyDescent="0.25">
      <c r="A348" s="166">
        <v>328</v>
      </c>
      <c r="B348" s="43">
        <f t="shared" ca="1" si="21"/>
        <v>46</v>
      </c>
      <c r="C348" s="47">
        <f t="shared" ca="1" si="22"/>
        <v>95.09935492589895</v>
      </c>
      <c r="D348" s="52">
        <f t="shared" ca="1" si="23"/>
        <v>23185.070246967869</v>
      </c>
      <c r="E348" s="48">
        <f t="shared" ca="1" si="24"/>
        <v>1501684.0357361804</v>
      </c>
      <c r="J348">
        <v>-84706.778892827802</v>
      </c>
    </row>
    <row r="349" spans="1:10" x14ac:dyDescent="0.25">
      <c r="A349" s="166">
        <v>329</v>
      </c>
      <c r="B349" s="43">
        <f t="shared" ca="1" si="21"/>
        <v>43</v>
      </c>
      <c r="C349" s="47">
        <f t="shared" ca="1" si="22"/>
        <v>96.00552712364717</v>
      </c>
      <c r="D349" s="52">
        <f t="shared" ca="1" si="23"/>
        <v>17418.699724535323</v>
      </c>
      <c r="E349" s="48">
        <f t="shared" ca="1" si="24"/>
        <v>915960.69439173513</v>
      </c>
      <c r="J349">
        <v>1217810.8257583398</v>
      </c>
    </row>
    <row r="350" spans="1:10" x14ac:dyDescent="0.25">
      <c r="A350" s="166">
        <v>330</v>
      </c>
      <c r="B350" s="43">
        <f t="shared" ca="1" si="21"/>
        <v>46</v>
      </c>
      <c r="C350" s="47">
        <f t="shared" ca="1" si="22"/>
        <v>95.71841611375487</v>
      </c>
      <c r="D350" s="52">
        <f t="shared" ca="1" si="23"/>
        <v>10896.755847715831</v>
      </c>
      <c r="E350" s="48">
        <f t="shared" ca="1" si="24"/>
        <v>169021.22656465811</v>
      </c>
      <c r="J350">
        <v>36018.132519478095</v>
      </c>
    </row>
    <row r="351" spans="1:10" x14ac:dyDescent="0.25">
      <c r="A351" s="166">
        <v>331</v>
      </c>
      <c r="B351" s="43">
        <f t="shared" ca="1" si="21"/>
        <v>47</v>
      </c>
      <c r="C351" s="47">
        <f t="shared" ca="1" si="22"/>
        <v>84.577853249465051</v>
      </c>
      <c r="D351" s="52">
        <f t="shared" ca="1" si="23"/>
        <v>17205.755687728422</v>
      </c>
      <c r="E351" s="48">
        <f t="shared" ca="1" si="24"/>
        <v>1020336.7693182982</v>
      </c>
      <c r="J351">
        <v>2018493.051949556</v>
      </c>
    </row>
    <row r="352" spans="1:10" x14ac:dyDescent="0.25">
      <c r="A352" s="166">
        <v>332</v>
      </c>
      <c r="B352" s="43">
        <f t="shared" ca="1" si="21"/>
        <v>45</v>
      </c>
      <c r="C352" s="47">
        <f t="shared" ca="1" si="22"/>
        <v>93.169282714509279</v>
      </c>
      <c r="D352" s="52">
        <f t="shared" ca="1" si="23"/>
        <v>21324.484568496726</v>
      </c>
      <c r="E352" s="48">
        <f t="shared" ca="1" si="24"/>
        <v>1363407.9204698703</v>
      </c>
      <c r="J352">
        <v>-506408.06849508896</v>
      </c>
    </row>
    <row r="353" spans="1:10" x14ac:dyDescent="0.25">
      <c r="A353" s="166">
        <v>333</v>
      </c>
      <c r="B353" s="43">
        <f t="shared" ca="1" si="21"/>
        <v>46</v>
      </c>
      <c r="C353" s="47">
        <f t="shared" ca="1" si="22"/>
        <v>85.587110353277112</v>
      </c>
      <c r="D353" s="52">
        <f t="shared" ca="1" si="23"/>
        <v>18685.884118118742</v>
      </c>
      <c r="E353" s="48">
        <f t="shared" ca="1" si="24"/>
        <v>1193963.6499121278</v>
      </c>
      <c r="J353">
        <v>982676.37491133972</v>
      </c>
    </row>
    <row r="354" spans="1:10" x14ac:dyDescent="0.25">
      <c r="A354" s="166">
        <v>334</v>
      </c>
      <c r="B354" s="43">
        <f t="shared" ca="1" si="21"/>
        <v>43</v>
      </c>
      <c r="C354" s="47">
        <f t="shared" ca="1" si="22"/>
        <v>80.161100656705159</v>
      </c>
      <c r="D354" s="52">
        <f t="shared" ca="1" si="23"/>
        <v>13792.372879344974</v>
      </c>
      <c r="E354" s="48">
        <f t="shared" ca="1" si="24"/>
        <v>735617.02246908168</v>
      </c>
      <c r="J354">
        <v>675222.62848257297</v>
      </c>
    </row>
    <row r="355" spans="1:10" x14ac:dyDescent="0.25">
      <c r="A355" s="166">
        <v>335</v>
      </c>
      <c r="B355" s="43">
        <f t="shared" ca="1" si="21"/>
        <v>46</v>
      </c>
      <c r="C355" s="47">
        <f t="shared" ca="1" si="22"/>
        <v>89.344853107457908</v>
      </c>
      <c r="D355" s="52">
        <f t="shared" ca="1" si="23"/>
        <v>12239.390602580428</v>
      </c>
      <c r="E355" s="48">
        <f t="shared" ca="1" si="24"/>
        <v>391069.73681147792</v>
      </c>
      <c r="J355">
        <v>95416.795141314855</v>
      </c>
    </row>
    <row r="356" spans="1:10" x14ac:dyDescent="0.25">
      <c r="A356" s="166">
        <v>336</v>
      </c>
      <c r="B356" s="43">
        <f t="shared" ca="1" si="21"/>
        <v>46</v>
      </c>
      <c r="C356" s="47">
        <f t="shared" ca="1" si="22"/>
        <v>87.552067711990077</v>
      </c>
      <c r="D356" s="52">
        <f t="shared" ca="1" si="23"/>
        <v>14826.597452089905</v>
      </c>
      <c r="E356" s="48">
        <f t="shared" ca="1" si="24"/>
        <v>711700.01871045586</v>
      </c>
      <c r="J356">
        <v>472137.53736688709</v>
      </c>
    </row>
    <row r="357" spans="1:10" x14ac:dyDescent="0.25">
      <c r="A357" s="166">
        <v>337</v>
      </c>
      <c r="B357" s="43">
        <f t="shared" ca="1" si="21"/>
        <v>45</v>
      </c>
      <c r="C357" s="47">
        <f t="shared" ca="1" si="22"/>
        <v>95.293589563271311</v>
      </c>
      <c r="D357" s="52">
        <f t="shared" ca="1" si="23"/>
        <v>11229.144742069413</v>
      </c>
      <c r="E357" s="48">
        <f t="shared" ca="1" si="24"/>
        <v>220680.01718483143</v>
      </c>
      <c r="J357">
        <v>1498654.6228122902</v>
      </c>
    </row>
    <row r="358" spans="1:10" x14ac:dyDescent="0.25">
      <c r="A358" s="166">
        <v>338</v>
      </c>
      <c r="B358" s="43">
        <f t="shared" ca="1" si="21"/>
        <v>46</v>
      </c>
      <c r="C358" s="47">
        <f t="shared" ca="1" si="22"/>
        <v>80.229959045653132</v>
      </c>
      <c r="D358" s="52">
        <f t="shared" ca="1" si="23"/>
        <v>15426.600525787624</v>
      </c>
      <c r="E358" s="48">
        <f t="shared" ca="1" si="24"/>
        <v>893924.37833729549</v>
      </c>
      <c r="J358">
        <v>769505.1700322153</v>
      </c>
    </row>
    <row r="359" spans="1:10" x14ac:dyDescent="0.25">
      <c r="A359" s="166">
        <v>339</v>
      </c>
      <c r="B359" s="43">
        <f t="shared" ca="1" si="21"/>
        <v>44</v>
      </c>
      <c r="C359" s="47">
        <f t="shared" ca="1" si="22"/>
        <v>82.883461802306613</v>
      </c>
      <c r="D359" s="52">
        <f t="shared" ca="1" si="23"/>
        <v>16815.264332046045</v>
      </c>
      <c r="E359" s="48">
        <f t="shared" ca="1" si="24"/>
        <v>1053421.869108612</v>
      </c>
      <c r="J359">
        <v>1383349.8170188908</v>
      </c>
    </row>
    <row r="360" spans="1:10" x14ac:dyDescent="0.25">
      <c r="A360" s="166">
        <v>340</v>
      </c>
      <c r="B360" s="43">
        <f t="shared" ca="1" si="21"/>
        <v>43</v>
      </c>
      <c r="C360" s="47">
        <f t="shared" ca="1" si="22"/>
        <v>90.69758118883135</v>
      </c>
      <c r="D360" s="52">
        <f t="shared" ca="1" si="23"/>
        <v>10008.457134925733</v>
      </c>
      <c r="E360" s="48">
        <f t="shared" ca="1" si="24"/>
        <v>153999.31622483605</v>
      </c>
      <c r="J360">
        <v>910648.36972568696</v>
      </c>
    </row>
    <row r="361" spans="1:10" x14ac:dyDescent="0.25">
      <c r="A361" s="166">
        <v>341</v>
      </c>
      <c r="B361" s="43">
        <f t="shared" ca="1" si="21"/>
        <v>44</v>
      </c>
      <c r="C361" s="47">
        <f t="shared" ca="1" si="22"/>
        <v>91.794237452923483</v>
      </c>
      <c r="D361" s="52">
        <f t="shared" ca="1" si="23"/>
        <v>11664.335817608702</v>
      </c>
      <c r="E361" s="48">
        <f t="shared" ca="1" si="24"/>
        <v>320470.03083757032</v>
      </c>
      <c r="J361">
        <v>-113196.20180159819</v>
      </c>
    </row>
    <row r="362" spans="1:10" x14ac:dyDescent="0.25">
      <c r="A362" s="166">
        <v>342</v>
      </c>
      <c r="B362" s="43">
        <f t="shared" ca="1" si="21"/>
        <v>46</v>
      </c>
      <c r="C362" s="47">
        <f t="shared" ca="1" si="22"/>
        <v>82.300701256359801</v>
      </c>
      <c r="D362" s="52">
        <f t="shared" ca="1" si="23"/>
        <v>16747.652662246714</v>
      </c>
      <c r="E362" s="48">
        <f t="shared" ca="1" si="24"/>
        <v>1021429.9319352373</v>
      </c>
      <c r="J362">
        <v>1298040.8546530791</v>
      </c>
    </row>
    <row r="363" spans="1:10" x14ac:dyDescent="0.25">
      <c r="A363" s="166">
        <v>343</v>
      </c>
      <c r="B363" s="43">
        <f t="shared" ca="1" si="21"/>
        <v>44</v>
      </c>
      <c r="C363" s="47">
        <f t="shared" ca="1" si="22"/>
        <v>89.651408574693662</v>
      </c>
      <c r="D363" s="52">
        <f t="shared" ca="1" si="23"/>
        <v>12074.408408373027</v>
      </c>
      <c r="E363" s="48">
        <f t="shared" ca="1" si="24"/>
        <v>392766.00219970359</v>
      </c>
      <c r="J363">
        <v>942819.61214712146</v>
      </c>
    </row>
    <row r="364" spans="1:10" x14ac:dyDescent="0.25">
      <c r="A364" s="166">
        <v>344</v>
      </c>
      <c r="B364" s="43">
        <f t="shared" ca="1" si="21"/>
        <v>47</v>
      </c>
      <c r="C364" s="47">
        <f t="shared" ca="1" si="22"/>
        <v>84.105023848580132</v>
      </c>
      <c r="D364" s="52">
        <f t="shared" ca="1" si="23"/>
        <v>13195.853181673956</v>
      </c>
      <c r="E364" s="48">
        <f t="shared" ca="1" si="24"/>
        <v>555724.79615108902</v>
      </c>
      <c r="J364">
        <v>769220.09677879419</v>
      </c>
    </row>
    <row r="365" spans="1:10" x14ac:dyDescent="0.25">
      <c r="A365" s="166">
        <v>345</v>
      </c>
      <c r="B365" s="43">
        <f t="shared" ca="1" si="21"/>
        <v>45</v>
      </c>
      <c r="C365" s="47">
        <f t="shared" ca="1" si="22"/>
        <v>81.038185112043777</v>
      </c>
      <c r="D365" s="52">
        <f t="shared" ca="1" si="23"/>
        <v>17804.834107715105</v>
      </c>
      <c r="E365" s="48">
        <f t="shared" ca="1" si="24"/>
        <v>1189314.7156636338</v>
      </c>
      <c r="J365">
        <v>1139256.8627109774</v>
      </c>
    </row>
    <row r="366" spans="1:10" x14ac:dyDescent="0.25">
      <c r="A366" s="166">
        <v>346</v>
      </c>
      <c r="B366" s="43">
        <f t="shared" ca="1" si="21"/>
        <v>44</v>
      </c>
      <c r="C366" s="47">
        <f t="shared" ca="1" si="22"/>
        <v>80.986475516553256</v>
      </c>
      <c r="D366" s="52">
        <f t="shared" ca="1" si="23"/>
        <v>21957.910946186799</v>
      </c>
      <c r="E366" s="48">
        <f t="shared" ca="1" si="24"/>
        <v>1723077.9267302798</v>
      </c>
      <c r="J366">
        <v>1052561.1357531652</v>
      </c>
    </row>
    <row r="367" spans="1:10" x14ac:dyDescent="0.25">
      <c r="A367" s="166">
        <v>347</v>
      </c>
      <c r="B367" s="43">
        <f t="shared" ca="1" si="21"/>
        <v>45</v>
      </c>
      <c r="C367" s="47">
        <f t="shared" ca="1" si="22"/>
        <v>96.894373494269615</v>
      </c>
      <c r="D367" s="52">
        <f t="shared" ca="1" si="23"/>
        <v>20234.851380125088</v>
      </c>
      <c r="E367" s="48">
        <f t="shared" ca="1" si="24"/>
        <v>1167266.4343186407</v>
      </c>
      <c r="J367">
        <v>1363392.8185335011</v>
      </c>
    </row>
    <row r="368" spans="1:10" x14ac:dyDescent="0.25">
      <c r="A368" s="166">
        <v>348</v>
      </c>
      <c r="B368" s="43">
        <f t="shared" ca="1" si="21"/>
        <v>45</v>
      </c>
      <c r="C368" s="47">
        <f t="shared" ca="1" si="22"/>
        <v>93.620887311266856</v>
      </c>
      <c r="D368" s="52">
        <f t="shared" ca="1" si="23"/>
        <v>13106.780510636467</v>
      </c>
      <c r="E368" s="48">
        <f t="shared" ca="1" si="24"/>
        <v>446714.80297003384</v>
      </c>
      <c r="J368">
        <v>485243.22507176618</v>
      </c>
    </row>
    <row r="369" spans="1:10" x14ac:dyDescent="0.25">
      <c r="A369" s="166">
        <v>349</v>
      </c>
      <c r="B369" s="43">
        <f t="shared" ca="1" si="21"/>
        <v>44</v>
      </c>
      <c r="C369" s="47">
        <f t="shared" ca="1" si="22"/>
        <v>90.181381564813748</v>
      </c>
      <c r="D369" s="52">
        <f t="shared" ca="1" si="23"/>
        <v>14404.079154089046</v>
      </c>
      <c r="E369" s="48">
        <f t="shared" ca="1" si="24"/>
        <v>653856.46830357052</v>
      </c>
      <c r="J369">
        <v>1032838.923877829</v>
      </c>
    </row>
    <row r="370" spans="1:10" x14ac:dyDescent="0.25">
      <c r="A370" s="166">
        <v>350</v>
      </c>
      <c r="B370" s="43">
        <f t="shared" ca="1" si="21"/>
        <v>46</v>
      </c>
      <c r="C370" s="47">
        <f t="shared" ca="1" si="22"/>
        <v>87.64652398193175</v>
      </c>
      <c r="D370" s="52">
        <f t="shared" ca="1" si="23"/>
        <v>18509.085368996144</v>
      </c>
      <c r="E370" s="48">
        <f t="shared" ca="1" si="24"/>
        <v>1135087.3352288748</v>
      </c>
      <c r="J370">
        <v>523021.92121508718</v>
      </c>
    </row>
    <row r="371" spans="1:10" x14ac:dyDescent="0.25">
      <c r="A371" s="166">
        <v>351</v>
      </c>
      <c r="B371" s="43">
        <f t="shared" ca="1" si="21"/>
        <v>43</v>
      </c>
      <c r="C371" s="47">
        <f t="shared" ca="1" si="22"/>
        <v>83.68931203897256</v>
      </c>
      <c r="D371" s="52">
        <f t="shared" ca="1" si="23"/>
        <v>23947.039357656337</v>
      </c>
      <c r="E371" s="48">
        <f t="shared" ca="1" si="24"/>
        <v>1928978.8584647472</v>
      </c>
      <c r="J371">
        <v>1012530.9900585159</v>
      </c>
    </row>
    <row r="372" spans="1:10" x14ac:dyDescent="0.25">
      <c r="A372" s="166">
        <v>352</v>
      </c>
      <c r="B372" s="43">
        <f t="shared" ca="1" si="21"/>
        <v>46</v>
      </c>
      <c r="C372" s="47">
        <f t="shared" ca="1" si="22"/>
        <v>90.166042874331495</v>
      </c>
      <c r="D372" s="52">
        <f t="shared" ca="1" si="23"/>
        <v>10852.427230639551</v>
      </c>
      <c r="E372" s="48">
        <f t="shared" ca="1" si="24"/>
        <v>224522.30885142041</v>
      </c>
      <c r="J372">
        <v>128153.15713777672</v>
      </c>
    </row>
    <row r="373" spans="1:10" x14ac:dyDescent="0.25">
      <c r="A373" s="166">
        <v>353</v>
      </c>
      <c r="B373" s="43">
        <f t="shared" ca="1" si="21"/>
        <v>45</v>
      </c>
      <c r="C373" s="47">
        <f t="shared" ca="1" si="22"/>
        <v>83.900759427878612</v>
      </c>
      <c r="D373" s="52">
        <f t="shared" ca="1" si="23"/>
        <v>7725.5069034741819</v>
      </c>
      <c r="E373" s="48">
        <f t="shared" ca="1" si="24"/>
        <v>-72172.487858069711</v>
      </c>
      <c r="J373">
        <v>1080242.3800769849</v>
      </c>
    </row>
    <row r="374" spans="1:10" x14ac:dyDescent="0.25">
      <c r="A374" s="166">
        <v>354</v>
      </c>
      <c r="B374" s="43">
        <f t="shared" ca="1" si="21"/>
        <v>46</v>
      </c>
      <c r="C374" s="47">
        <f t="shared" ca="1" si="22"/>
        <v>90.516617389877467</v>
      </c>
      <c r="D374" s="52">
        <f t="shared" ca="1" si="23"/>
        <v>18030.258686923255</v>
      </c>
      <c r="E374" s="48">
        <f t="shared" ca="1" si="24"/>
        <v>1028104.4864406739</v>
      </c>
      <c r="J374">
        <v>860196.78500155662</v>
      </c>
    </row>
    <row r="375" spans="1:10" x14ac:dyDescent="0.25">
      <c r="A375" s="166">
        <v>355</v>
      </c>
      <c r="B375" s="43">
        <f t="shared" ca="1" si="21"/>
        <v>46</v>
      </c>
      <c r="C375" s="47">
        <f t="shared" ca="1" si="22"/>
        <v>92.261368304687423</v>
      </c>
      <c r="D375" s="52">
        <f t="shared" ca="1" si="23"/>
        <v>16731.990783224159</v>
      </c>
      <c r="E375" s="48">
        <f t="shared" ca="1" si="24"/>
        <v>852877.76487282477</v>
      </c>
      <c r="J375">
        <v>1134088.9301741249</v>
      </c>
    </row>
    <row r="376" spans="1:10" x14ac:dyDescent="0.25">
      <c r="A376" s="166">
        <v>356</v>
      </c>
      <c r="B376" s="43">
        <f t="shared" ca="1" si="21"/>
        <v>43</v>
      </c>
      <c r="C376" s="47">
        <f t="shared" ca="1" si="22"/>
        <v>94.661162665687755</v>
      </c>
      <c r="D376" s="52">
        <f t="shared" ca="1" si="23"/>
        <v>11320.244527797053</v>
      </c>
      <c r="E376" s="48">
        <f t="shared" ca="1" si="24"/>
        <v>260382.86406503431</v>
      </c>
      <c r="J376">
        <v>225349.276441589</v>
      </c>
    </row>
    <row r="377" spans="1:10" x14ac:dyDescent="0.25">
      <c r="A377" s="166">
        <v>357</v>
      </c>
      <c r="B377" s="43">
        <f t="shared" ca="1" si="21"/>
        <v>45</v>
      </c>
      <c r="C377" s="47">
        <f t="shared" ca="1" si="22"/>
        <v>96.109183572952105</v>
      </c>
      <c r="D377" s="52">
        <f t="shared" ca="1" si="23"/>
        <v>23958.676716224316</v>
      </c>
      <c r="E377" s="48">
        <f t="shared" ca="1" si="24"/>
        <v>1584921.1914251442</v>
      </c>
      <c r="J377">
        <v>1004152.5309067757</v>
      </c>
    </row>
    <row r="378" spans="1:10" x14ac:dyDescent="0.25">
      <c r="A378" s="166">
        <v>358</v>
      </c>
      <c r="B378" s="43">
        <f t="shared" ca="1" si="21"/>
        <v>46</v>
      </c>
      <c r="C378" s="47">
        <f t="shared" ca="1" si="22"/>
        <v>93.923300668729766</v>
      </c>
      <c r="D378" s="52">
        <f t="shared" ca="1" si="23"/>
        <v>12338.191375742614</v>
      </c>
      <c r="E378" s="48">
        <f t="shared" ca="1" si="24"/>
        <v>345809.19098354853</v>
      </c>
      <c r="J378">
        <v>1623559.6370163574</v>
      </c>
    </row>
    <row r="379" spans="1:10" x14ac:dyDescent="0.25">
      <c r="A379" s="166">
        <v>359</v>
      </c>
      <c r="B379" s="43">
        <f t="shared" ca="1" si="21"/>
        <v>45</v>
      </c>
      <c r="C379" s="47">
        <f t="shared" ca="1" si="22"/>
        <v>89.392903116794358</v>
      </c>
      <c r="D379" s="52">
        <f t="shared" ca="1" si="23"/>
        <v>13493.363379071798</v>
      </c>
      <c r="E379" s="48">
        <f t="shared" ca="1" si="24"/>
        <v>546435.20406558062</v>
      </c>
      <c r="J379">
        <v>452439.88628528058</v>
      </c>
    </row>
    <row r="380" spans="1:10" x14ac:dyDescent="0.25">
      <c r="A380" s="166">
        <v>360</v>
      </c>
      <c r="B380" s="43">
        <f t="shared" ca="1" si="21"/>
        <v>45</v>
      </c>
      <c r="C380" s="47">
        <f t="shared" ca="1" si="22"/>
        <v>94.972749876769512</v>
      </c>
      <c r="D380" s="52">
        <f t="shared" ca="1" si="23"/>
        <v>12841.704935437321</v>
      </c>
      <c r="E380" s="48">
        <f t="shared" ca="1" si="24"/>
        <v>400095.7760046483</v>
      </c>
      <c r="J380">
        <v>735312.66609783284</v>
      </c>
    </row>
    <row r="381" spans="1:10" x14ac:dyDescent="0.25">
      <c r="A381" s="166">
        <v>361</v>
      </c>
      <c r="B381" s="43">
        <f t="shared" ca="1" si="21"/>
        <v>46</v>
      </c>
      <c r="C381" s="47">
        <f t="shared" ca="1" si="22"/>
        <v>90.172120430133717</v>
      </c>
      <c r="D381" s="52">
        <f t="shared" ca="1" si="23"/>
        <v>15889.894065046317</v>
      </c>
      <c r="E381" s="48">
        <f t="shared" ca="1" si="24"/>
        <v>792823.05394897889</v>
      </c>
      <c r="J381">
        <v>1086360.6409454322</v>
      </c>
    </row>
    <row r="382" spans="1:10" x14ac:dyDescent="0.25">
      <c r="A382" s="166">
        <v>362</v>
      </c>
      <c r="B382" s="43">
        <f t="shared" ca="1" si="21"/>
        <v>44</v>
      </c>
      <c r="C382" s="47">
        <f t="shared" ca="1" si="22"/>
        <v>90.910488915673795</v>
      </c>
      <c r="D382" s="52">
        <f t="shared" ca="1" si="23"/>
        <v>9153.7300559048163</v>
      </c>
      <c r="E382" s="48">
        <f t="shared" ca="1" si="24"/>
        <v>44344.586676082457</v>
      </c>
      <c r="J382">
        <v>1824769.0511258119</v>
      </c>
    </row>
    <row r="383" spans="1:10" x14ac:dyDescent="0.25">
      <c r="A383" s="166">
        <v>363</v>
      </c>
      <c r="B383" s="43">
        <f t="shared" ca="1" si="21"/>
        <v>46</v>
      </c>
      <c r="C383" s="47">
        <f t="shared" ca="1" si="22"/>
        <v>90.532210203207455</v>
      </c>
      <c r="D383" s="52">
        <f t="shared" ca="1" si="23"/>
        <v>14577.281249322468</v>
      </c>
      <c r="E383" s="48">
        <f t="shared" ca="1" si="24"/>
        <v>639474.60335752484</v>
      </c>
      <c r="J383">
        <v>1133338.1435595881</v>
      </c>
    </row>
    <row r="384" spans="1:10" x14ac:dyDescent="0.25">
      <c r="A384" s="166">
        <v>364</v>
      </c>
      <c r="B384" s="43">
        <f t="shared" ca="1" si="21"/>
        <v>45</v>
      </c>
      <c r="C384" s="47">
        <f t="shared" ca="1" si="22"/>
        <v>91.946069197057852</v>
      </c>
      <c r="D384" s="52">
        <f t="shared" ca="1" si="23"/>
        <v>20585.570050209368</v>
      </c>
      <c r="E384" s="48">
        <f t="shared" ca="1" si="24"/>
        <v>1306694.0419452786</v>
      </c>
      <c r="J384">
        <v>626745.6843250005</v>
      </c>
    </row>
    <row r="385" spans="1:10" x14ac:dyDescent="0.25">
      <c r="A385" s="166">
        <v>365</v>
      </c>
      <c r="B385" s="43">
        <f t="shared" ca="1" si="21"/>
        <v>44</v>
      </c>
      <c r="C385" s="47">
        <f t="shared" ca="1" si="22"/>
        <v>82.932002231528202</v>
      </c>
      <c r="D385" s="52">
        <f t="shared" ca="1" si="23"/>
        <v>11545.618932435826</v>
      </c>
      <c r="E385" s="48">
        <f t="shared" ca="1" si="24"/>
        <v>409350.58608020213</v>
      </c>
      <c r="J385">
        <v>757564.11062648892</v>
      </c>
    </row>
    <row r="386" spans="1:10" x14ac:dyDescent="0.25">
      <c r="A386" s="166">
        <v>366</v>
      </c>
      <c r="B386" s="43">
        <f t="shared" ca="1" si="21"/>
        <v>44</v>
      </c>
      <c r="C386" s="47">
        <f t="shared" ca="1" si="22"/>
        <v>92.515741014621454</v>
      </c>
      <c r="D386" s="52">
        <f t="shared" ca="1" si="23"/>
        <v>19019.094053382643</v>
      </c>
      <c r="E386" s="48">
        <f t="shared" ca="1" si="24"/>
        <v>1139348.7011679662</v>
      </c>
      <c r="J386">
        <v>601586.44049048261</v>
      </c>
    </row>
    <row r="387" spans="1:10" x14ac:dyDescent="0.25">
      <c r="A387" s="166">
        <v>367</v>
      </c>
      <c r="B387" s="43">
        <f t="shared" ca="1" si="21"/>
        <v>47</v>
      </c>
      <c r="C387" s="47">
        <f t="shared" ca="1" si="22"/>
        <v>96.328184493922009</v>
      </c>
      <c r="D387" s="52">
        <f t="shared" ca="1" si="23"/>
        <v>19711.081172920309</v>
      </c>
      <c r="E387" s="48">
        <f t="shared" ca="1" si="24"/>
        <v>1082905.7331301621</v>
      </c>
      <c r="J387">
        <v>829172.63665242353</v>
      </c>
    </row>
    <row r="388" spans="1:10" x14ac:dyDescent="0.25">
      <c r="A388" s="166">
        <v>368</v>
      </c>
      <c r="B388" s="43">
        <f t="shared" ca="1" si="21"/>
        <v>43</v>
      </c>
      <c r="C388" s="47">
        <f t="shared" ca="1" si="22"/>
        <v>82.879552489476978</v>
      </c>
      <c r="D388" s="52">
        <f t="shared" ca="1" si="23"/>
        <v>10696.259857712446</v>
      </c>
      <c r="E388" s="48">
        <f t="shared" ca="1" si="24"/>
        <v>316928.30037039961</v>
      </c>
      <c r="J388">
        <v>902135.07665165816</v>
      </c>
    </row>
    <row r="389" spans="1:10" x14ac:dyDescent="0.25">
      <c r="A389" s="166">
        <v>369</v>
      </c>
      <c r="B389" s="43">
        <f t="shared" ca="1" si="21"/>
        <v>44</v>
      </c>
      <c r="C389" s="47">
        <f t="shared" ca="1" si="22"/>
        <v>94.909551305937072</v>
      </c>
      <c r="D389" s="52">
        <f t="shared" ca="1" si="23"/>
        <v>14312.588411978053</v>
      </c>
      <c r="E389" s="48">
        <f t="shared" ca="1" si="24"/>
        <v>575679.28024810948</v>
      </c>
      <c r="J389">
        <v>194677.05058179726</v>
      </c>
    </row>
    <row r="390" spans="1:10" x14ac:dyDescent="0.25">
      <c r="A390" s="166">
        <v>370</v>
      </c>
      <c r="B390" s="43">
        <f t="shared" ca="1" si="21"/>
        <v>45</v>
      </c>
      <c r="C390" s="47">
        <f t="shared" ca="1" si="22"/>
        <v>95.112160797394054</v>
      </c>
      <c r="D390" s="52">
        <f t="shared" ca="1" si="23"/>
        <v>9514.714970389201</v>
      </c>
      <c r="E390" s="48">
        <f t="shared" ca="1" si="24"/>
        <v>36036.753754366888</v>
      </c>
      <c r="J390">
        <v>1421826.2640786767</v>
      </c>
    </row>
    <row r="391" spans="1:10" x14ac:dyDescent="0.25">
      <c r="A391" s="166">
        <v>371</v>
      </c>
      <c r="B391" s="43">
        <f t="shared" ca="1" si="21"/>
        <v>45</v>
      </c>
      <c r="C391" s="47">
        <f t="shared" ca="1" si="22"/>
        <v>83.12822453836533</v>
      </c>
      <c r="D391" s="52">
        <f t="shared" ca="1" si="23"/>
        <v>19432.110478440456</v>
      </c>
      <c r="E391" s="48">
        <f t="shared" ca="1" si="24"/>
        <v>1348793.6944957329</v>
      </c>
      <c r="J391">
        <v>874045.82057358185</v>
      </c>
    </row>
    <row r="392" spans="1:10" x14ac:dyDescent="0.25">
      <c r="A392" s="166">
        <v>372</v>
      </c>
      <c r="B392" s="43">
        <f t="shared" ca="1" si="21"/>
        <v>45</v>
      </c>
      <c r="C392" s="47">
        <f t="shared" ca="1" si="22"/>
        <v>80.206261726357397</v>
      </c>
      <c r="D392" s="52">
        <f t="shared" ca="1" si="23"/>
        <v>16603.056460736931</v>
      </c>
      <c r="E392" s="48">
        <f t="shared" ca="1" si="24"/>
        <v>1055354.4260429784</v>
      </c>
      <c r="J392">
        <v>414987.05486948485</v>
      </c>
    </row>
    <row r="393" spans="1:10" x14ac:dyDescent="0.25">
      <c r="A393" s="166">
        <v>373</v>
      </c>
      <c r="B393" s="43">
        <f t="shared" ca="1" si="21"/>
        <v>43</v>
      </c>
      <c r="C393" s="47">
        <f t="shared" ca="1" si="22"/>
        <v>99.426955765680574</v>
      </c>
      <c r="D393" s="52">
        <f t="shared" ca="1" si="23"/>
        <v>13457.33324888395</v>
      </c>
      <c r="E393" s="48">
        <f t="shared" ca="1" si="24"/>
        <v>434188.97160928673</v>
      </c>
      <c r="J393">
        <v>601514.97213300271</v>
      </c>
    </row>
    <row r="394" spans="1:10" x14ac:dyDescent="0.25">
      <c r="A394" s="166">
        <v>374</v>
      </c>
      <c r="B394" s="43">
        <f t="shared" ca="1" si="21"/>
        <v>46</v>
      </c>
      <c r="C394" s="47">
        <f t="shared" ca="1" si="22"/>
        <v>99.402415671370136</v>
      </c>
      <c r="D394" s="52">
        <f t="shared" ca="1" si="23"/>
        <v>12231.956848475966</v>
      </c>
      <c r="E394" s="48">
        <f t="shared" ca="1" si="24"/>
        <v>267201.18111415044</v>
      </c>
      <c r="J394">
        <v>1707019.5348008107</v>
      </c>
    </row>
    <row r="395" spans="1:10" x14ac:dyDescent="0.25">
      <c r="A395" s="166">
        <v>375</v>
      </c>
      <c r="B395" s="43">
        <f t="shared" ca="1" si="21"/>
        <v>47</v>
      </c>
      <c r="C395" s="47">
        <f t="shared" ca="1" si="22"/>
        <v>80.058991629995475</v>
      </c>
      <c r="D395" s="52">
        <f t="shared" ca="1" si="23"/>
        <v>14399.639410203961</v>
      </c>
      <c r="E395" s="48">
        <f t="shared" ca="1" si="24"/>
        <v>755906.54984472832</v>
      </c>
      <c r="J395">
        <v>603306.2216860631</v>
      </c>
    </row>
    <row r="396" spans="1:10" x14ac:dyDescent="0.25">
      <c r="A396" s="166">
        <v>376</v>
      </c>
      <c r="B396" s="43">
        <f t="shared" ca="1" si="21"/>
        <v>45</v>
      </c>
      <c r="C396" s="47">
        <f t="shared" ca="1" si="22"/>
        <v>88.949740337917078</v>
      </c>
      <c r="D396" s="52">
        <f t="shared" ca="1" si="23"/>
        <v>17608.589523941089</v>
      </c>
      <c r="E396" s="48">
        <f t="shared" ca="1" si="24"/>
        <v>1025872.7970124555</v>
      </c>
      <c r="J396">
        <v>1567044.1201213705</v>
      </c>
    </row>
    <row r="397" spans="1:10" x14ac:dyDescent="0.25">
      <c r="A397" s="166">
        <v>377</v>
      </c>
      <c r="B397" s="43">
        <f t="shared" ca="1" si="21"/>
        <v>45</v>
      </c>
      <c r="C397" s="47">
        <f t="shared" ca="1" si="22"/>
        <v>88.477150198597499</v>
      </c>
      <c r="D397" s="52">
        <f t="shared" ca="1" si="23"/>
        <v>18862.243233765865</v>
      </c>
      <c r="E397" s="48">
        <f t="shared" ca="1" si="24"/>
        <v>1179020.0920118545</v>
      </c>
      <c r="J397">
        <v>136770.84342626459</v>
      </c>
    </row>
    <row r="398" spans="1:10" x14ac:dyDescent="0.25">
      <c r="A398" s="166">
        <v>378</v>
      </c>
      <c r="B398" s="43">
        <f t="shared" ca="1" si="21"/>
        <v>45</v>
      </c>
      <c r="C398" s="47">
        <f t="shared" ca="1" si="22"/>
        <v>89.604218490873762</v>
      </c>
      <c r="D398" s="52">
        <f t="shared" ca="1" si="23"/>
        <v>11192.156639172816</v>
      </c>
      <c r="E398" s="48">
        <f t="shared" ca="1" si="24"/>
        <v>280335.50551072997</v>
      </c>
      <c r="J398">
        <v>875390.16492576827</v>
      </c>
    </row>
    <row r="399" spans="1:10" x14ac:dyDescent="0.25">
      <c r="A399" s="166">
        <v>379</v>
      </c>
      <c r="B399" s="43">
        <f t="shared" ca="1" si="21"/>
        <v>44</v>
      </c>
      <c r="C399" s="47">
        <f t="shared" ca="1" si="22"/>
        <v>86.001869530573927</v>
      </c>
      <c r="D399" s="52">
        <f t="shared" ca="1" si="23"/>
        <v>12582.51287606975</v>
      </c>
      <c r="E399" s="48">
        <f t="shared" ca="1" si="24"/>
        <v>497295.50885978155</v>
      </c>
      <c r="J399">
        <v>445647.59742276277</v>
      </c>
    </row>
    <row r="400" spans="1:10" x14ac:dyDescent="0.25">
      <c r="A400" s="166">
        <v>380</v>
      </c>
      <c r="B400" s="43">
        <f t="shared" ca="1" si="21"/>
        <v>47</v>
      </c>
      <c r="C400" s="47">
        <f t="shared" ca="1" si="22"/>
        <v>85.140837520503226</v>
      </c>
      <c r="D400" s="52">
        <f t="shared" ca="1" si="23"/>
        <v>12993.738072788332</v>
      </c>
      <c r="E400" s="48">
        <f t="shared" ca="1" si="24"/>
        <v>518437.34866399504</v>
      </c>
      <c r="J400">
        <v>-40403.475424109958</v>
      </c>
    </row>
    <row r="401" spans="1:10" x14ac:dyDescent="0.25">
      <c r="A401" s="166">
        <v>381</v>
      </c>
      <c r="B401" s="43">
        <f t="shared" ca="1" si="21"/>
        <v>44</v>
      </c>
      <c r="C401" s="47">
        <f t="shared" ca="1" si="22"/>
        <v>92.9042674757425</v>
      </c>
      <c r="D401" s="52">
        <f t="shared" ca="1" si="23"/>
        <v>12123.186003778814</v>
      </c>
      <c r="E401" s="48">
        <f t="shared" ca="1" si="24"/>
        <v>358957.41562141199</v>
      </c>
      <c r="J401">
        <v>746221.62539516622</v>
      </c>
    </row>
    <row r="402" spans="1:10" x14ac:dyDescent="0.25">
      <c r="A402" s="166">
        <v>382</v>
      </c>
      <c r="B402" s="43">
        <f t="shared" ca="1" si="21"/>
        <v>47</v>
      </c>
      <c r="C402" s="47">
        <f t="shared" ca="1" si="22"/>
        <v>95.447377690906819</v>
      </c>
      <c r="D402" s="52">
        <f t="shared" ca="1" si="23"/>
        <v>16774.93175499787</v>
      </c>
      <c r="E402" s="48">
        <f t="shared" ca="1" si="24"/>
        <v>787412.9675511017</v>
      </c>
      <c r="J402">
        <v>1034992.629121331</v>
      </c>
    </row>
    <row r="403" spans="1:10" x14ac:dyDescent="0.25">
      <c r="A403" s="166">
        <v>383</v>
      </c>
      <c r="B403" s="43">
        <f t="shared" ca="1" si="21"/>
        <v>44</v>
      </c>
      <c r="C403" s="47">
        <f t="shared" ca="1" si="22"/>
        <v>81.471258630012528</v>
      </c>
      <c r="D403" s="52">
        <f t="shared" ca="1" si="23"/>
        <v>14200.284308392849</v>
      </c>
      <c r="E403" s="48">
        <f t="shared" ca="1" si="24"/>
        <v>754143.24771175161</v>
      </c>
      <c r="J403">
        <v>356042.01442841068</v>
      </c>
    </row>
    <row r="404" spans="1:10" x14ac:dyDescent="0.25">
      <c r="A404" s="166">
        <v>384</v>
      </c>
      <c r="B404" s="43">
        <f t="shared" ca="1" si="21"/>
        <v>45</v>
      </c>
      <c r="C404" s="47">
        <f t="shared" ca="1" si="22"/>
        <v>93.388694501933657</v>
      </c>
      <c r="D404" s="52">
        <f t="shared" ca="1" si="23"/>
        <v>-450.76703127727524</v>
      </c>
      <c r="E404" s="48">
        <f t="shared" ca="1" si="24"/>
        <v>-1049859.9298050671</v>
      </c>
      <c r="J404">
        <v>1889152.3279450894</v>
      </c>
    </row>
    <row r="405" spans="1:10" x14ac:dyDescent="0.25">
      <c r="A405" s="166">
        <v>385</v>
      </c>
      <c r="B405" s="43">
        <f t="shared" ref="B405:B468" ca="1" si="25">VLOOKUP(RAND(),$A$10:$C$14,3)</f>
        <v>45</v>
      </c>
      <c r="C405" s="47">
        <f t="shared" ref="C405:C468" ca="1" si="26">$E$8+RAND()*($E$9-$E$8)</f>
        <v>84.859241273030293</v>
      </c>
      <c r="D405" s="52">
        <f t="shared" ref="D405:D468" ca="1" si="27">NORMINV(RAND(),$E$13,$E$14)</f>
        <v>15922.099806524233</v>
      </c>
      <c r="E405" s="48">
        <f t="shared" ref="E405:E468" ca="1" si="28">($C$3-B405-C405)*D405-$C$4-$C$5</f>
        <v>896971.0514758348</v>
      </c>
      <c r="J405">
        <v>941581.16058136197</v>
      </c>
    </row>
    <row r="406" spans="1:10" x14ac:dyDescent="0.25">
      <c r="A406" s="166">
        <v>386</v>
      </c>
      <c r="B406" s="43">
        <f t="shared" ca="1" si="25"/>
        <v>44</v>
      </c>
      <c r="C406" s="47">
        <f t="shared" ca="1" si="26"/>
        <v>91.059851458992341</v>
      </c>
      <c r="D406" s="52">
        <f t="shared" ca="1" si="27"/>
        <v>16773.196763708573</v>
      </c>
      <c r="E406" s="48">
        <f t="shared" ca="1" si="28"/>
        <v>911140.53076450364</v>
      </c>
      <c r="J406">
        <v>843921.99328984087</v>
      </c>
    </row>
    <row r="407" spans="1:10" x14ac:dyDescent="0.25">
      <c r="A407" s="166">
        <v>387</v>
      </c>
      <c r="B407" s="43">
        <f t="shared" ca="1" si="25"/>
        <v>45</v>
      </c>
      <c r="C407" s="47">
        <f t="shared" ca="1" si="26"/>
        <v>84.728952270342106</v>
      </c>
      <c r="D407" s="52">
        <f t="shared" ca="1" si="27"/>
        <v>17290.456195890714</v>
      </c>
      <c r="E407" s="48">
        <f t="shared" ca="1" si="28"/>
        <v>1062250.8262076403</v>
      </c>
      <c r="J407">
        <v>787362.55438104714</v>
      </c>
    </row>
    <row r="408" spans="1:10" x14ac:dyDescent="0.25">
      <c r="A408" s="166">
        <v>388</v>
      </c>
      <c r="B408" s="43">
        <f t="shared" ca="1" si="25"/>
        <v>45</v>
      </c>
      <c r="C408" s="47">
        <f t="shared" ca="1" si="26"/>
        <v>98.27808338355166</v>
      </c>
      <c r="D408" s="52">
        <f t="shared" ca="1" si="27"/>
        <v>9606.8604708889179</v>
      </c>
      <c r="E408" s="48">
        <f t="shared" ca="1" si="28"/>
        <v>15655.701649171766</v>
      </c>
      <c r="J408">
        <v>660176.48929121741</v>
      </c>
    </row>
    <row r="409" spans="1:10" x14ac:dyDescent="0.25">
      <c r="A409" s="166">
        <v>389</v>
      </c>
      <c r="B409" s="43">
        <f t="shared" ca="1" si="25"/>
        <v>44</v>
      </c>
      <c r="C409" s="47">
        <f t="shared" ca="1" si="26"/>
        <v>92.548689937774398</v>
      </c>
      <c r="D409" s="52">
        <f t="shared" ca="1" si="27"/>
        <v>13056.348097384256</v>
      </c>
      <c r="E409" s="48">
        <f t="shared" ca="1" si="28"/>
        <v>468203.44817930623</v>
      </c>
      <c r="J409">
        <v>255975.44024825003</v>
      </c>
    </row>
    <row r="410" spans="1:10" x14ac:dyDescent="0.25">
      <c r="A410" s="166">
        <v>390</v>
      </c>
      <c r="B410" s="43">
        <f t="shared" ca="1" si="25"/>
        <v>46</v>
      </c>
      <c r="C410" s="47">
        <f t="shared" ca="1" si="26"/>
        <v>86.953372116204903</v>
      </c>
      <c r="D410" s="52">
        <f t="shared" ca="1" si="27"/>
        <v>12609.968373690943</v>
      </c>
      <c r="E410" s="48">
        <f t="shared" ca="1" si="28"/>
        <v>463344.30748813762</v>
      </c>
      <c r="J410">
        <v>363121.37037053937</v>
      </c>
    </row>
    <row r="411" spans="1:10" x14ac:dyDescent="0.25">
      <c r="A411" s="166">
        <v>391</v>
      </c>
      <c r="B411" s="43">
        <f t="shared" ca="1" si="25"/>
        <v>46</v>
      </c>
      <c r="C411" s="47">
        <f t="shared" ca="1" si="26"/>
        <v>93.047239598618262</v>
      </c>
      <c r="D411" s="52">
        <f t="shared" ca="1" si="27"/>
        <v>24004.471499060004</v>
      </c>
      <c r="E411" s="48">
        <f t="shared" ca="1" si="28"/>
        <v>1639357.9032979412</v>
      </c>
      <c r="J411">
        <v>918749.63915276644</v>
      </c>
    </row>
    <row r="412" spans="1:10" x14ac:dyDescent="0.25">
      <c r="A412" s="166">
        <v>392</v>
      </c>
      <c r="B412" s="43">
        <f t="shared" ca="1" si="25"/>
        <v>45</v>
      </c>
      <c r="C412" s="47">
        <f t="shared" ca="1" si="26"/>
        <v>99.284374248371662</v>
      </c>
      <c r="D412" s="52">
        <f t="shared" ca="1" si="27"/>
        <v>11253.482638205987</v>
      </c>
      <c r="E412" s="48">
        <f t="shared" ca="1" si="28"/>
        <v>178415.47634482523</v>
      </c>
      <c r="J412">
        <v>1099402.1582268914</v>
      </c>
    </row>
    <row r="413" spans="1:10" x14ac:dyDescent="0.25">
      <c r="A413" s="166">
        <v>393</v>
      </c>
      <c r="B413" s="43">
        <f t="shared" ca="1" si="25"/>
        <v>45</v>
      </c>
      <c r="C413" s="47">
        <f t="shared" ca="1" si="26"/>
        <v>83.610268240240416</v>
      </c>
      <c r="D413" s="52">
        <f t="shared" ca="1" si="27"/>
        <v>8493.5125857560852</v>
      </c>
      <c r="E413" s="48">
        <f t="shared" ca="1" si="28"/>
        <v>22531.701897317078</v>
      </c>
      <c r="J413">
        <v>329454.74026461039</v>
      </c>
    </row>
    <row r="414" spans="1:10" x14ac:dyDescent="0.25">
      <c r="A414" s="166">
        <v>394</v>
      </c>
      <c r="B414" s="43">
        <f t="shared" ca="1" si="25"/>
        <v>45</v>
      </c>
      <c r="C414" s="47">
        <f t="shared" ca="1" si="26"/>
        <v>80.68468254067416</v>
      </c>
      <c r="D414" s="52">
        <f t="shared" ca="1" si="27"/>
        <v>11790.142714622012</v>
      </c>
      <c r="E414" s="48">
        <f t="shared" ca="1" si="28"/>
        <v>453905.19174437108</v>
      </c>
      <c r="J414">
        <v>-263918.393007459</v>
      </c>
    </row>
    <row r="415" spans="1:10" x14ac:dyDescent="0.25">
      <c r="A415" s="166">
        <v>395</v>
      </c>
      <c r="B415" s="43">
        <f t="shared" ca="1" si="25"/>
        <v>45</v>
      </c>
      <c r="C415" s="47">
        <f t="shared" ca="1" si="26"/>
        <v>97.14030417729964</v>
      </c>
      <c r="D415" s="52">
        <f t="shared" ca="1" si="27"/>
        <v>13540.781016997031</v>
      </c>
      <c r="E415" s="48">
        <f t="shared" ca="1" si="28"/>
        <v>446963.74067809782</v>
      </c>
      <c r="J415">
        <v>777545.02195931412</v>
      </c>
    </row>
    <row r="416" spans="1:10" x14ac:dyDescent="0.25">
      <c r="A416" s="166">
        <v>396</v>
      </c>
      <c r="B416" s="43">
        <f t="shared" ca="1" si="25"/>
        <v>45</v>
      </c>
      <c r="C416" s="47">
        <f t="shared" ca="1" si="26"/>
        <v>94.559583792662195</v>
      </c>
      <c r="D416" s="52">
        <f t="shared" ca="1" si="27"/>
        <v>18541.602271022715</v>
      </c>
      <c r="E416" s="48">
        <f t="shared" ca="1" si="28"/>
        <v>1029200.6696916458</v>
      </c>
      <c r="J416">
        <v>853746.38587257429</v>
      </c>
    </row>
    <row r="417" spans="1:10" x14ac:dyDescent="0.25">
      <c r="A417" s="166">
        <v>397</v>
      </c>
      <c r="B417" s="43">
        <f t="shared" ca="1" si="25"/>
        <v>45</v>
      </c>
      <c r="C417" s="47">
        <f t="shared" ca="1" si="26"/>
        <v>99.504081775995957</v>
      </c>
      <c r="D417" s="52">
        <f t="shared" ca="1" si="27"/>
        <v>14319.056303096955</v>
      </c>
      <c r="E417" s="48">
        <f t="shared" ca="1" si="28"/>
        <v>496282.93649332901</v>
      </c>
      <c r="J417">
        <v>249269.29013297101</v>
      </c>
    </row>
    <row r="418" spans="1:10" x14ac:dyDescent="0.25">
      <c r="A418" s="166">
        <v>398</v>
      </c>
      <c r="B418" s="43">
        <f t="shared" ca="1" si="25"/>
        <v>45</v>
      </c>
      <c r="C418" s="47">
        <f t="shared" ca="1" si="26"/>
        <v>84.45457498119886</v>
      </c>
      <c r="D418" s="52">
        <f t="shared" ca="1" si="27"/>
        <v>12416.097741295405</v>
      </c>
      <c r="E418" s="48">
        <f t="shared" ca="1" si="28"/>
        <v>484287.68155813613</v>
      </c>
      <c r="J418">
        <v>663250.30457606842</v>
      </c>
    </row>
    <row r="419" spans="1:10" x14ac:dyDescent="0.25">
      <c r="A419" s="166">
        <v>399</v>
      </c>
      <c r="B419" s="43">
        <f t="shared" ca="1" si="25"/>
        <v>45</v>
      </c>
      <c r="C419" s="47">
        <f t="shared" ca="1" si="26"/>
        <v>84.716475362697778</v>
      </c>
      <c r="D419" s="52">
        <f t="shared" ca="1" si="27"/>
        <v>11458.71755322874</v>
      </c>
      <c r="E419" s="48">
        <f t="shared" ca="1" si="28"/>
        <v>366836.21757244784</v>
      </c>
      <c r="J419">
        <v>384095.44586277776</v>
      </c>
    </row>
    <row r="420" spans="1:10" x14ac:dyDescent="0.25">
      <c r="A420" s="166">
        <v>400</v>
      </c>
      <c r="B420" s="43">
        <f t="shared" ca="1" si="25"/>
        <v>44</v>
      </c>
      <c r="C420" s="47">
        <f t="shared" ca="1" si="26"/>
        <v>95.872501042936094</v>
      </c>
      <c r="D420" s="52">
        <f t="shared" ca="1" si="27"/>
        <v>12421.194316800682</v>
      </c>
      <c r="E420" s="48">
        <f t="shared" ca="1" si="28"/>
        <v>355493.86985215452</v>
      </c>
      <c r="J420">
        <v>180666.32193024619</v>
      </c>
    </row>
    <row r="421" spans="1:10" x14ac:dyDescent="0.25">
      <c r="A421" s="166">
        <v>401</v>
      </c>
      <c r="B421" s="43">
        <f t="shared" ca="1" si="25"/>
        <v>43</v>
      </c>
      <c r="C421" s="47">
        <f t="shared" ca="1" si="26"/>
        <v>88.647082425932794</v>
      </c>
      <c r="D421" s="52">
        <f t="shared" ca="1" si="27"/>
        <v>15422.004433497064</v>
      </c>
      <c r="E421" s="48">
        <f t="shared" ca="1" si="28"/>
        <v>809817.21511108009</v>
      </c>
      <c r="J421">
        <v>846540.44804327935</v>
      </c>
    </row>
    <row r="422" spans="1:10" x14ac:dyDescent="0.25">
      <c r="A422" s="166">
        <v>402</v>
      </c>
      <c r="B422" s="43">
        <f t="shared" ca="1" si="25"/>
        <v>43</v>
      </c>
      <c r="C422" s="47">
        <f t="shared" ca="1" si="26"/>
        <v>94.953777501819886</v>
      </c>
      <c r="D422" s="52">
        <f t="shared" ca="1" si="27"/>
        <v>11415.888487570661</v>
      </c>
      <c r="E422" s="48">
        <f t="shared" ca="1" si="28"/>
        <v>267691.2930051845</v>
      </c>
      <c r="J422">
        <v>1056594.6061740452</v>
      </c>
    </row>
    <row r="423" spans="1:10" x14ac:dyDescent="0.25">
      <c r="A423" s="166">
        <v>403</v>
      </c>
      <c r="B423" s="43">
        <f t="shared" ca="1" si="25"/>
        <v>43</v>
      </c>
      <c r="C423" s="47">
        <f t="shared" ca="1" si="26"/>
        <v>90.845310830109455</v>
      </c>
      <c r="D423" s="52">
        <f t="shared" ca="1" si="27"/>
        <v>17956.321757298345</v>
      </c>
      <c r="E423" s="48">
        <f t="shared" ca="1" si="28"/>
        <v>1067754.6505962338</v>
      </c>
      <c r="J423">
        <v>428849.54247441515</v>
      </c>
    </row>
    <row r="424" spans="1:10" x14ac:dyDescent="0.25">
      <c r="A424" s="166">
        <v>404</v>
      </c>
      <c r="B424" s="43">
        <f t="shared" ca="1" si="25"/>
        <v>46</v>
      </c>
      <c r="C424" s="47">
        <f t="shared" ca="1" si="26"/>
        <v>90.72686318539796</v>
      </c>
      <c r="D424" s="52">
        <f t="shared" ca="1" si="27"/>
        <v>13559.969920757518</v>
      </c>
      <c r="E424" s="48">
        <f t="shared" ca="1" si="28"/>
        <v>522420.35811509728</v>
      </c>
      <c r="J424">
        <v>748895.37080357596</v>
      </c>
    </row>
    <row r="425" spans="1:10" x14ac:dyDescent="0.25">
      <c r="A425" s="166">
        <v>405</v>
      </c>
      <c r="B425" s="43">
        <f t="shared" ca="1" si="25"/>
        <v>44</v>
      </c>
      <c r="C425" s="47">
        <f t="shared" ca="1" si="26"/>
        <v>99.348589451454586</v>
      </c>
      <c r="D425" s="52">
        <f t="shared" ca="1" si="27"/>
        <v>15556.017250105346</v>
      </c>
      <c r="E425" s="48">
        <f t="shared" ca="1" si="28"/>
        <v>643515.16499113431</v>
      </c>
      <c r="J425">
        <v>1876579.9315928444</v>
      </c>
    </row>
    <row r="426" spans="1:10" x14ac:dyDescent="0.25">
      <c r="A426" s="166">
        <v>406</v>
      </c>
      <c r="B426" s="43">
        <f t="shared" ca="1" si="25"/>
        <v>45</v>
      </c>
      <c r="C426" s="47">
        <f t="shared" ca="1" si="26"/>
        <v>93.495820442534864</v>
      </c>
      <c r="D426" s="52">
        <f t="shared" ca="1" si="27"/>
        <v>16655.372977927229</v>
      </c>
      <c r="E426" s="48">
        <f t="shared" ca="1" si="28"/>
        <v>840488.32614942337</v>
      </c>
      <c r="J426">
        <v>770080.07024896028</v>
      </c>
    </row>
    <row r="427" spans="1:10" x14ac:dyDescent="0.25">
      <c r="A427" s="166">
        <v>407</v>
      </c>
      <c r="B427" s="43">
        <f t="shared" ca="1" si="25"/>
        <v>45</v>
      </c>
      <c r="C427" s="47">
        <f t="shared" ca="1" si="26"/>
        <v>85.488717558630071</v>
      </c>
      <c r="D427" s="52">
        <f t="shared" ca="1" si="27"/>
        <v>15846.623261248642</v>
      </c>
      <c r="E427" s="48">
        <f t="shared" ca="1" si="28"/>
        <v>878003.64505582047</v>
      </c>
      <c r="J427">
        <v>135424.069561593</v>
      </c>
    </row>
    <row r="428" spans="1:10" x14ac:dyDescent="0.25">
      <c r="A428" s="166">
        <v>408</v>
      </c>
      <c r="B428" s="43">
        <f t="shared" ca="1" si="25"/>
        <v>47</v>
      </c>
      <c r="C428" s="47">
        <f t="shared" ca="1" si="26"/>
        <v>95.996223287822815</v>
      </c>
      <c r="D428" s="52">
        <f t="shared" ca="1" si="27"/>
        <v>10629.537398587217</v>
      </c>
      <c r="E428" s="48">
        <f t="shared" ca="1" si="28"/>
        <v>126771.10895357607</v>
      </c>
      <c r="J428">
        <v>1304484.9979056963</v>
      </c>
    </row>
    <row r="429" spans="1:10" x14ac:dyDescent="0.25">
      <c r="A429" s="166">
        <v>409</v>
      </c>
      <c r="B429" s="43">
        <f t="shared" ca="1" si="25"/>
        <v>46</v>
      </c>
      <c r="C429" s="47">
        <f t="shared" ca="1" si="26"/>
        <v>90.832590412257304</v>
      </c>
      <c r="D429" s="52">
        <f t="shared" ca="1" si="27"/>
        <v>17833.211547660278</v>
      </c>
      <c r="E429" s="48">
        <f t="shared" ca="1" si="28"/>
        <v>1000305.1439312731</v>
      </c>
      <c r="J429">
        <v>1518203.3719469891</v>
      </c>
    </row>
    <row r="430" spans="1:10" x14ac:dyDescent="0.25">
      <c r="A430" s="166">
        <v>410</v>
      </c>
      <c r="B430" s="43">
        <f t="shared" ca="1" si="25"/>
        <v>46</v>
      </c>
      <c r="C430" s="47">
        <f t="shared" ca="1" si="26"/>
        <v>96.111821348581003</v>
      </c>
      <c r="D430" s="52">
        <f t="shared" ca="1" si="27"/>
        <v>12679.034349932281</v>
      </c>
      <c r="E430" s="48">
        <f t="shared" ca="1" si="28"/>
        <v>355238.88872303977</v>
      </c>
      <c r="J430">
        <v>1027171.886825975</v>
      </c>
    </row>
    <row r="431" spans="1:10" x14ac:dyDescent="0.25">
      <c r="A431" s="166">
        <v>411</v>
      </c>
      <c r="B431" s="43">
        <f t="shared" ca="1" si="25"/>
        <v>44</v>
      </c>
      <c r="C431" s="47">
        <f t="shared" ca="1" si="26"/>
        <v>81.977781160604991</v>
      </c>
      <c r="D431" s="52">
        <f t="shared" ca="1" si="27"/>
        <v>25456.718059347899</v>
      </c>
      <c r="E431" s="48">
        <f t="shared" ca="1" si="28"/>
        <v>2131741.9400298763</v>
      </c>
      <c r="J431">
        <v>765914.24557526503</v>
      </c>
    </row>
    <row r="432" spans="1:10" x14ac:dyDescent="0.25">
      <c r="A432" s="166">
        <v>412</v>
      </c>
      <c r="B432" s="43">
        <f t="shared" ca="1" si="25"/>
        <v>44</v>
      </c>
      <c r="C432" s="47">
        <f t="shared" ca="1" si="26"/>
        <v>95.87169864265887</v>
      </c>
      <c r="D432" s="52">
        <f t="shared" ca="1" si="27"/>
        <v>8958.6055610564072</v>
      </c>
      <c r="E432" s="48">
        <f t="shared" ca="1" si="28"/>
        <v>-22362.59259148431</v>
      </c>
      <c r="J432">
        <v>961694.08644220326</v>
      </c>
    </row>
    <row r="433" spans="1:10" x14ac:dyDescent="0.25">
      <c r="A433" s="166">
        <v>413</v>
      </c>
      <c r="B433" s="43">
        <f t="shared" ca="1" si="25"/>
        <v>43</v>
      </c>
      <c r="C433" s="47">
        <f t="shared" ca="1" si="26"/>
        <v>98.808197900677499</v>
      </c>
      <c r="D433" s="52">
        <f t="shared" ca="1" si="27"/>
        <v>16000.540272465194</v>
      </c>
      <c r="E433" s="48">
        <f t="shared" ca="1" si="28"/>
        <v>715126.74636832881</v>
      </c>
      <c r="J433">
        <v>1314768.4617164759</v>
      </c>
    </row>
    <row r="434" spans="1:10" x14ac:dyDescent="0.25">
      <c r="A434" s="166">
        <v>414</v>
      </c>
      <c r="B434" s="43">
        <f t="shared" ca="1" si="25"/>
        <v>46</v>
      </c>
      <c r="C434" s="47">
        <f t="shared" ca="1" si="26"/>
        <v>83.27288679696936</v>
      </c>
      <c r="D434" s="52">
        <f t="shared" ca="1" si="27"/>
        <v>13722.290997853202</v>
      </c>
      <c r="E434" s="48">
        <f t="shared" ca="1" si="28"/>
        <v>642930.28770489874</v>
      </c>
      <c r="J434">
        <v>762500.04960596445</v>
      </c>
    </row>
    <row r="435" spans="1:10" x14ac:dyDescent="0.25">
      <c r="A435" s="166">
        <v>415</v>
      </c>
      <c r="B435" s="43">
        <f t="shared" ca="1" si="25"/>
        <v>44</v>
      </c>
      <c r="C435" s="47">
        <f t="shared" ca="1" si="26"/>
        <v>89.976500052158542</v>
      </c>
      <c r="D435" s="52">
        <f t="shared" ca="1" si="27"/>
        <v>18125.229502524762</v>
      </c>
      <c r="E435" s="48">
        <f t="shared" ca="1" si="28"/>
        <v>1084827.3347382715</v>
      </c>
      <c r="J435">
        <v>1601457.0487261047</v>
      </c>
    </row>
    <row r="436" spans="1:10" x14ac:dyDescent="0.25">
      <c r="A436" s="166">
        <v>416</v>
      </c>
      <c r="B436" s="43">
        <f t="shared" ca="1" si="25"/>
        <v>47</v>
      </c>
      <c r="C436" s="47">
        <f t="shared" ca="1" si="26"/>
        <v>87.673320508211077</v>
      </c>
      <c r="D436" s="52">
        <f t="shared" ca="1" si="27"/>
        <v>8730.7623674934075</v>
      </c>
      <c r="E436" s="48">
        <f t="shared" ca="1" si="28"/>
        <v>-1840.9290926089743</v>
      </c>
      <c r="J436">
        <v>-796930.21042797482</v>
      </c>
    </row>
    <row r="437" spans="1:10" x14ac:dyDescent="0.25">
      <c r="A437" s="166">
        <v>417</v>
      </c>
      <c r="B437" s="43">
        <f t="shared" ca="1" si="25"/>
        <v>47</v>
      </c>
      <c r="C437" s="47">
        <f t="shared" ca="1" si="26"/>
        <v>88.629636498898179</v>
      </c>
      <c r="D437" s="52">
        <f t="shared" ca="1" si="27"/>
        <v>20865.839262976075</v>
      </c>
      <c r="E437" s="48">
        <f t="shared" ca="1" si="28"/>
        <v>1365567.7819991601</v>
      </c>
      <c r="J437">
        <v>511803.37345689139</v>
      </c>
    </row>
    <row r="438" spans="1:10" x14ac:dyDescent="0.25">
      <c r="A438" s="166">
        <v>418</v>
      </c>
      <c r="B438" s="43">
        <f t="shared" ca="1" si="25"/>
        <v>44</v>
      </c>
      <c r="C438" s="47">
        <f t="shared" ca="1" si="26"/>
        <v>84.54706562216883</v>
      </c>
      <c r="D438" s="52">
        <f t="shared" ca="1" si="27"/>
        <v>17862.868357141455</v>
      </c>
      <c r="E438" s="48">
        <f t="shared" ca="1" si="28"/>
        <v>1151634.9100225964</v>
      </c>
      <c r="J438">
        <v>693427.71800431446</v>
      </c>
    </row>
    <row r="439" spans="1:10" x14ac:dyDescent="0.25">
      <c r="A439" s="166">
        <v>419</v>
      </c>
      <c r="B439" s="43">
        <f t="shared" ca="1" si="25"/>
        <v>45</v>
      </c>
      <c r="C439" s="47">
        <f t="shared" ca="1" si="26"/>
        <v>81.326825993280792</v>
      </c>
      <c r="D439" s="52">
        <f t="shared" ca="1" si="27"/>
        <v>15390.319735054429</v>
      </c>
      <c r="E439" s="48">
        <f t="shared" ca="1" si="28"/>
        <v>887979.37087737652</v>
      </c>
      <c r="J439">
        <v>703034.29845036403</v>
      </c>
    </row>
    <row r="440" spans="1:10" x14ac:dyDescent="0.25">
      <c r="A440" s="166">
        <v>420</v>
      </c>
      <c r="B440" s="43">
        <f t="shared" ca="1" si="25"/>
        <v>45</v>
      </c>
      <c r="C440" s="47">
        <f t="shared" ca="1" si="26"/>
        <v>88.940299597009016</v>
      </c>
      <c r="D440" s="52">
        <f t="shared" ca="1" si="27"/>
        <v>-1300.4730952903737</v>
      </c>
      <c r="E440" s="48">
        <f t="shared" ca="1" si="28"/>
        <v>-1149632.0447262607</v>
      </c>
      <c r="J440">
        <v>127143.80695298687</v>
      </c>
    </row>
    <row r="441" spans="1:10" x14ac:dyDescent="0.25">
      <c r="A441" s="166">
        <v>421</v>
      </c>
      <c r="B441" s="43">
        <f t="shared" ca="1" si="25"/>
        <v>47</v>
      </c>
      <c r="C441" s="47">
        <f t="shared" ca="1" si="26"/>
        <v>96.62806396402388</v>
      </c>
      <c r="D441" s="52">
        <f t="shared" ca="1" si="27"/>
        <v>15768.30721449936</v>
      </c>
      <c r="E441" s="48">
        <f t="shared" ca="1" si="28"/>
        <v>661537.0592018473</v>
      </c>
      <c r="J441">
        <v>-328590.98316862958</v>
      </c>
    </row>
    <row r="442" spans="1:10" x14ac:dyDescent="0.25">
      <c r="A442" s="166">
        <v>422</v>
      </c>
      <c r="B442" s="43">
        <f t="shared" ca="1" si="25"/>
        <v>44</v>
      </c>
      <c r="C442" s="47">
        <f t="shared" ca="1" si="26"/>
        <v>80.826818025802751</v>
      </c>
      <c r="D442" s="52">
        <f t="shared" ca="1" si="27"/>
        <v>13741.467808421359</v>
      </c>
      <c r="E442" s="48">
        <f t="shared" ca="1" si="28"/>
        <v>706321.78276767884</v>
      </c>
      <c r="J442">
        <v>378937.9344739283</v>
      </c>
    </row>
    <row r="443" spans="1:10" x14ac:dyDescent="0.25">
      <c r="A443" s="166">
        <v>423</v>
      </c>
      <c r="B443" s="43">
        <f t="shared" ca="1" si="25"/>
        <v>46</v>
      </c>
      <c r="C443" s="47">
        <f t="shared" ca="1" si="26"/>
        <v>90.359769115875835</v>
      </c>
      <c r="D443" s="52">
        <f t="shared" ca="1" si="27"/>
        <v>3802.2370585093031</v>
      </c>
      <c r="E443" s="48">
        <f t="shared" ca="1" si="28"/>
        <v>-571715.13985333894</v>
      </c>
      <c r="J443">
        <v>584623.57421620539</v>
      </c>
    </row>
    <row r="444" spans="1:10" x14ac:dyDescent="0.25">
      <c r="A444" s="166">
        <v>424</v>
      </c>
      <c r="B444" s="43">
        <f t="shared" ca="1" si="25"/>
        <v>46</v>
      </c>
      <c r="C444" s="47">
        <f t="shared" ca="1" si="26"/>
        <v>96.327439106038213</v>
      </c>
      <c r="D444" s="52">
        <f t="shared" ca="1" si="27"/>
        <v>21618.132206403367</v>
      </c>
      <c r="E444" s="48">
        <f t="shared" ca="1" si="28"/>
        <v>1306061.5242012795</v>
      </c>
      <c r="J444">
        <v>1048232.469240611</v>
      </c>
    </row>
    <row r="445" spans="1:10" x14ac:dyDescent="0.25">
      <c r="A445" s="166">
        <v>425</v>
      </c>
      <c r="B445" s="43">
        <f t="shared" ca="1" si="25"/>
        <v>46</v>
      </c>
      <c r="C445" s="47">
        <f t="shared" ca="1" si="26"/>
        <v>89.836896938344864</v>
      </c>
      <c r="D445" s="52">
        <f t="shared" ca="1" si="27"/>
        <v>5350.1139328702047</v>
      </c>
      <c r="E445" s="48">
        <f t="shared" ca="1" si="28"/>
        <v>-394564.50562301197</v>
      </c>
      <c r="J445">
        <v>1156355.4242045698</v>
      </c>
    </row>
    <row r="446" spans="1:10" x14ac:dyDescent="0.25">
      <c r="A446" s="166">
        <v>426</v>
      </c>
      <c r="B446" s="43">
        <f t="shared" ca="1" si="25"/>
        <v>43</v>
      </c>
      <c r="C446" s="47">
        <f t="shared" ca="1" si="26"/>
        <v>84.558019032815722</v>
      </c>
      <c r="D446" s="52">
        <f t="shared" ca="1" si="27"/>
        <v>19093.337347705685</v>
      </c>
      <c r="E446" s="48">
        <f t="shared" ca="1" si="28"/>
        <v>1318732.7107801023</v>
      </c>
      <c r="J446">
        <v>745926.39397367812</v>
      </c>
    </row>
    <row r="447" spans="1:10" x14ac:dyDescent="0.25">
      <c r="A447" s="166">
        <v>427</v>
      </c>
      <c r="B447" s="43">
        <f t="shared" ca="1" si="25"/>
        <v>45</v>
      </c>
      <c r="C447" s="47">
        <f t="shared" ca="1" si="26"/>
        <v>98.990535619448394</v>
      </c>
      <c r="D447" s="52">
        <f t="shared" ca="1" si="27"/>
        <v>16403.573381909759</v>
      </c>
      <c r="E447" s="48">
        <f t="shared" ca="1" si="28"/>
        <v>722530.45476141735</v>
      </c>
      <c r="J447">
        <v>972515.73074593279</v>
      </c>
    </row>
    <row r="448" spans="1:10" x14ac:dyDescent="0.25">
      <c r="A448" s="166">
        <v>428</v>
      </c>
      <c r="B448" s="43">
        <f t="shared" ca="1" si="25"/>
        <v>45</v>
      </c>
      <c r="C448" s="47">
        <f t="shared" ca="1" si="26"/>
        <v>83.886035902475939</v>
      </c>
      <c r="D448" s="52">
        <f t="shared" ca="1" si="27"/>
        <v>7852.6457842175796</v>
      </c>
      <c r="E448" s="48">
        <f t="shared" ca="1" si="28"/>
        <v>-56787.586203915998</v>
      </c>
      <c r="J448">
        <v>1133385.6948447484</v>
      </c>
    </row>
    <row r="449" spans="1:10" x14ac:dyDescent="0.25">
      <c r="A449" s="166">
        <v>429</v>
      </c>
      <c r="B449" s="43">
        <f t="shared" ca="1" si="25"/>
        <v>46</v>
      </c>
      <c r="C449" s="47">
        <f t="shared" ca="1" si="26"/>
        <v>89.608128826852379</v>
      </c>
      <c r="D449" s="52">
        <f t="shared" ca="1" si="27"/>
        <v>11440.998673044185</v>
      </c>
      <c r="E449" s="48">
        <f t="shared" ca="1" si="28"/>
        <v>297316.24762597913</v>
      </c>
      <c r="J449">
        <v>224363.45853064861</v>
      </c>
    </row>
    <row r="450" spans="1:10" x14ac:dyDescent="0.25">
      <c r="A450" s="166">
        <v>430</v>
      </c>
      <c r="B450" s="43">
        <f t="shared" ca="1" si="25"/>
        <v>45</v>
      </c>
      <c r="C450" s="47">
        <f t="shared" ca="1" si="26"/>
        <v>88.071826216749812</v>
      </c>
      <c r="D450" s="52">
        <f t="shared" ca="1" si="27"/>
        <v>17479.140623470324</v>
      </c>
      <c r="E450" s="48">
        <f t="shared" ca="1" si="28"/>
        <v>1026324.8517795359</v>
      </c>
      <c r="J450">
        <v>1030368.2302387143</v>
      </c>
    </row>
    <row r="451" spans="1:10" x14ac:dyDescent="0.25">
      <c r="A451" s="166">
        <v>431</v>
      </c>
      <c r="B451" s="43">
        <f t="shared" ca="1" si="25"/>
        <v>46</v>
      </c>
      <c r="C451" s="47">
        <f t="shared" ca="1" si="26"/>
        <v>93.993237989244022</v>
      </c>
      <c r="D451" s="52">
        <f t="shared" ca="1" si="27"/>
        <v>15947.451753837846</v>
      </c>
      <c r="E451" s="48">
        <f t="shared" ca="1" si="28"/>
        <v>738380.07800861518</v>
      </c>
      <c r="J451">
        <v>604996.41989756492</v>
      </c>
    </row>
    <row r="452" spans="1:10" x14ac:dyDescent="0.25">
      <c r="A452" s="166">
        <v>432</v>
      </c>
      <c r="B452" s="43">
        <f t="shared" ca="1" si="25"/>
        <v>44</v>
      </c>
      <c r="C452" s="47">
        <f t="shared" ca="1" si="26"/>
        <v>94.753774334489933</v>
      </c>
      <c r="D452" s="52">
        <f t="shared" ca="1" si="27"/>
        <v>18344.479599203853</v>
      </c>
      <c r="E452" s="48">
        <f t="shared" ca="1" si="28"/>
        <v>1022409.6376101736</v>
      </c>
      <c r="J452">
        <v>455791.53115324955</v>
      </c>
    </row>
    <row r="453" spans="1:10" x14ac:dyDescent="0.25">
      <c r="A453" s="166">
        <v>433</v>
      </c>
      <c r="B453" s="43">
        <f t="shared" ca="1" si="25"/>
        <v>46</v>
      </c>
      <c r="C453" s="47">
        <f t="shared" ca="1" si="26"/>
        <v>95.985482011426512</v>
      </c>
      <c r="D453" s="52">
        <f t="shared" ca="1" si="27"/>
        <v>16266.110000740506</v>
      </c>
      <c r="E453" s="48">
        <f t="shared" ca="1" si="28"/>
        <v>740709.92127836007</v>
      </c>
      <c r="J453">
        <v>1820965.4260607199</v>
      </c>
    </row>
    <row r="454" spans="1:10" x14ac:dyDescent="0.25">
      <c r="A454" s="166">
        <v>434</v>
      </c>
      <c r="B454" s="43">
        <f t="shared" ca="1" si="25"/>
        <v>45</v>
      </c>
      <c r="C454" s="47">
        <f t="shared" ca="1" si="26"/>
        <v>97.666077312603107</v>
      </c>
      <c r="D454" s="52">
        <f t="shared" ca="1" si="27"/>
        <v>14525.311954104178</v>
      </c>
      <c r="E454" s="48">
        <f t="shared" ca="1" si="28"/>
        <v>544533.39833803545</v>
      </c>
      <c r="J454">
        <v>390220.0054904893</v>
      </c>
    </row>
    <row r="455" spans="1:10" x14ac:dyDescent="0.25">
      <c r="A455" s="166">
        <v>435</v>
      </c>
      <c r="B455" s="43">
        <f t="shared" ca="1" si="25"/>
        <v>43</v>
      </c>
      <c r="C455" s="47">
        <f t="shared" ca="1" si="26"/>
        <v>86.315808183741197</v>
      </c>
      <c r="D455" s="52">
        <f t="shared" ca="1" si="27"/>
        <v>17368.711493832991</v>
      </c>
      <c r="E455" s="48">
        <f t="shared" ca="1" si="28"/>
        <v>1078760.1980291666</v>
      </c>
      <c r="J455">
        <v>604631.39492939413</v>
      </c>
    </row>
    <row r="456" spans="1:10" x14ac:dyDescent="0.25">
      <c r="A456" s="166">
        <v>436</v>
      </c>
      <c r="B456" s="43">
        <f t="shared" ca="1" si="25"/>
        <v>44</v>
      </c>
      <c r="C456" s="47">
        <f t="shared" ca="1" si="26"/>
        <v>96.602261965925692</v>
      </c>
      <c r="D456" s="52">
        <f t="shared" ca="1" si="27"/>
        <v>23584.003237367968</v>
      </c>
      <c r="E456" s="48">
        <f t="shared" ca="1" si="28"/>
        <v>1556452.6047189734</v>
      </c>
      <c r="J456">
        <v>-781908.34907009872</v>
      </c>
    </row>
    <row r="457" spans="1:10" x14ac:dyDescent="0.25">
      <c r="A457" s="166">
        <v>437</v>
      </c>
      <c r="B457" s="43">
        <f t="shared" ca="1" si="25"/>
        <v>46</v>
      </c>
      <c r="C457" s="47">
        <f t="shared" ca="1" si="26"/>
        <v>93.551359339643625</v>
      </c>
      <c r="D457" s="52">
        <f t="shared" ca="1" si="27"/>
        <v>13892.455963941176</v>
      </c>
      <c r="E457" s="48">
        <f t="shared" ca="1" si="28"/>
        <v>520510.42068722262</v>
      </c>
      <c r="J457">
        <v>1927743.9610636667</v>
      </c>
    </row>
    <row r="458" spans="1:10" x14ac:dyDescent="0.25">
      <c r="A458" s="166">
        <v>438</v>
      </c>
      <c r="B458" s="43">
        <f t="shared" ca="1" si="25"/>
        <v>46</v>
      </c>
      <c r="C458" s="47">
        <f t="shared" ca="1" si="26"/>
        <v>94.284011031006756</v>
      </c>
      <c r="D458" s="52">
        <f t="shared" ca="1" si="27"/>
        <v>12344.783024276061</v>
      </c>
      <c r="E458" s="48">
        <f t="shared" ca="1" si="28"/>
        <v>342075.29509181133</v>
      </c>
      <c r="J458">
        <v>1015375.9373622246</v>
      </c>
    </row>
    <row r="459" spans="1:10" x14ac:dyDescent="0.25">
      <c r="A459" s="166">
        <v>439</v>
      </c>
      <c r="B459" s="43">
        <f t="shared" ca="1" si="25"/>
        <v>44</v>
      </c>
      <c r="C459" s="47">
        <f t="shared" ca="1" si="26"/>
        <v>92.060983674191831</v>
      </c>
      <c r="D459" s="52">
        <f t="shared" ca="1" si="27"/>
        <v>17567.949740669086</v>
      </c>
      <c r="E459" s="48">
        <f t="shared" ca="1" si="28"/>
        <v>984106.96257240325</v>
      </c>
      <c r="J459">
        <v>635070.92075615656</v>
      </c>
    </row>
    <row r="460" spans="1:10" x14ac:dyDescent="0.25">
      <c r="A460" s="166">
        <v>440</v>
      </c>
      <c r="B460" s="43">
        <f t="shared" ca="1" si="25"/>
        <v>46</v>
      </c>
      <c r="C460" s="47">
        <f t="shared" ca="1" si="26"/>
        <v>81.866010538303556</v>
      </c>
      <c r="D460" s="52">
        <f t="shared" ca="1" si="27"/>
        <v>4535.9402972942717</v>
      </c>
      <c r="E460" s="48">
        <f t="shared" ca="1" si="28"/>
        <v>-450543.45582867146</v>
      </c>
      <c r="J460">
        <v>486519.6273094418</v>
      </c>
    </row>
    <row r="461" spans="1:10" x14ac:dyDescent="0.25">
      <c r="A461" s="166">
        <v>441</v>
      </c>
      <c r="B461" s="43">
        <f t="shared" ca="1" si="25"/>
        <v>46</v>
      </c>
      <c r="C461" s="47">
        <f t="shared" ca="1" si="26"/>
        <v>99.750668343162999</v>
      </c>
      <c r="D461" s="52">
        <f t="shared" ca="1" si="27"/>
        <v>14937.320855350557</v>
      </c>
      <c r="E461" s="48">
        <f t="shared" ca="1" si="28"/>
        <v>542268.39505867776</v>
      </c>
      <c r="J461">
        <v>595991.90436431253</v>
      </c>
    </row>
    <row r="462" spans="1:10" x14ac:dyDescent="0.25">
      <c r="A462" s="166">
        <v>442</v>
      </c>
      <c r="B462" s="43">
        <f t="shared" ca="1" si="25"/>
        <v>47</v>
      </c>
      <c r="C462" s="47">
        <f t="shared" ca="1" si="26"/>
        <v>86.489144579084979</v>
      </c>
      <c r="D462" s="52">
        <f t="shared" ca="1" si="27"/>
        <v>19093.256860477537</v>
      </c>
      <c r="E462" s="48">
        <f t="shared" ca="1" si="28"/>
        <v>1205478.4327250146</v>
      </c>
      <c r="J462">
        <v>1017832.0176906562</v>
      </c>
    </row>
    <row r="463" spans="1:10" x14ac:dyDescent="0.25">
      <c r="A463" s="166">
        <v>443</v>
      </c>
      <c r="B463" s="43">
        <f t="shared" ca="1" si="25"/>
        <v>47</v>
      </c>
      <c r="C463" s="47">
        <f t="shared" ca="1" si="26"/>
        <v>95.942754179348839</v>
      </c>
      <c r="D463" s="52">
        <f t="shared" ca="1" si="27"/>
        <v>16085.103322171557</v>
      </c>
      <c r="E463" s="48">
        <f t="shared" ca="1" si="28"/>
        <v>705941.75709012151</v>
      </c>
      <c r="J463">
        <v>1275418.9095776477</v>
      </c>
    </row>
    <row r="464" spans="1:10" x14ac:dyDescent="0.25">
      <c r="A464" s="166">
        <v>444</v>
      </c>
      <c r="B464" s="43">
        <f t="shared" ca="1" si="25"/>
        <v>43</v>
      </c>
      <c r="C464" s="47">
        <f t="shared" ca="1" si="26"/>
        <v>91.520442005847343</v>
      </c>
      <c r="D464" s="52">
        <f t="shared" ca="1" si="27"/>
        <v>14686.283453896638</v>
      </c>
      <c r="E464" s="48">
        <f t="shared" ca="1" si="28"/>
        <v>681279.23837892478</v>
      </c>
      <c r="J464">
        <v>-359677.5541206809</v>
      </c>
    </row>
    <row r="465" spans="1:10" x14ac:dyDescent="0.25">
      <c r="A465" s="166">
        <v>445</v>
      </c>
      <c r="B465" s="43">
        <f t="shared" ca="1" si="25"/>
        <v>47</v>
      </c>
      <c r="C465" s="47">
        <f t="shared" ca="1" si="26"/>
        <v>89.419154283740326</v>
      </c>
      <c r="D465" s="52">
        <f t="shared" ca="1" si="27"/>
        <v>16583.020161015822</v>
      </c>
      <c r="E465" s="48">
        <f t="shared" ca="1" si="28"/>
        <v>866930.43425694597</v>
      </c>
      <c r="J465">
        <v>2084904.5638186126</v>
      </c>
    </row>
    <row r="466" spans="1:10" x14ac:dyDescent="0.25">
      <c r="A466" s="166">
        <v>446</v>
      </c>
      <c r="B466" s="43">
        <f t="shared" ca="1" si="25"/>
        <v>46</v>
      </c>
      <c r="C466" s="47">
        <f t="shared" ca="1" si="26"/>
        <v>83.08299851948658</v>
      </c>
      <c r="D466" s="52">
        <f t="shared" ca="1" si="27"/>
        <v>17221.726740718197</v>
      </c>
      <c r="E466" s="48">
        <f t="shared" ca="1" si="28"/>
        <v>1065177.8310637015</v>
      </c>
      <c r="J466">
        <v>459582.70773590961</v>
      </c>
    </row>
    <row r="467" spans="1:10" x14ac:dyDescent="0.25">
      <c r="A467" s="166">
        <v>447</v>
      </c>
      <c r="B467" s="43">
        <f t="shared" ca="1" si="25"/>
        <v>45</v>
      </c>
      <c r="C467" s="47">
        <f t="shared" ca="1" si="26"/>
        <v>85.25737278310757</v>
      </c>
      <c r="D467" s="52">
        <f t="shared" ca="1" si="27"/>
        <v>9150.529018368059</v>
      </c>
      <c r="E467" s="48">
        <f t="shared" ca="1" si="28"/>
        <v>86557.856065435102</v>
      </c>
      <c r="J467">
        <v>-954116.13748609647</v>
      </c>
    </row>
    <row r="468" spans="1:10" x14ac:dyDescent="0.25">
      <c r="A468" s="166">
        <v>448</v>
      </c>
      <c r="B468" s="43">
        <f t="shared" ca="1" si="25"/>
        <v>44</v>
      </c>
      <c r="C468" s="47">
        <f t="shared" ca="1" si="26"/>
        <v>82.186535520772779</v>
      </c>
      <c r="D468" s="52">
        <f t="shared" ca="1" si="27"/>
        <v>12626.779466278029</v>
      </c>
      <c r="E468" s="48">
        <f t="shared" ca="1" si="28"/>
        <v>550738.53146877233</v>
      </c>
      <c r="J468">
        <v>-46460.818784945062</v>
      </c>
    </row>
    <row r="469" spans="1:10" x14ac:dyDescent="0.25">
      <c r="A469" s="166">
        <v>449</v>
      </c>
      <c r="B469" s="43">
        <f t="shared" ref="B469:B532" ca="1" si="29">VLOOKUP(RAND(),$A$10:$C$14,3)</f>
        <v>47</v>
      </c>
      <c r="C469" s="47">
        <f t="shared" ref="C469:C532" ca="1" si="30">$E$8+RAND()*($E$9-$E$8)</f>
        <v>92.623652439200498</v>
      </c>
      <c r="D469" s="52">
        <f t="shared" ref="D469:D532" ca="1" si="31">NORMINV(RAND(),$E$13,$E$14)</f>
        <v>16639.588008180384</v>
      </c>
      <c r="E469" s="48">
        <f t="shared" ref="E469:E532" ca="1" si="32">($C$3-B469-C469)*D469-$C$4-$C$5</f>
        <v>819977.36125124921</v>
      </c>
      <c r="J469">
        <v>594663.38195172069</v>
      </c>
    </row>
    <row r="470" spans="1:10" x14ac:dyDescent="0.25">
      <c r="A470" s="166">
        <v>450</v>
      </c>
      <c r="B470" s="43">
        <f t="shared" ca="1" si="29"/>
        <v>46</v>
      </c>
      <c r="C470" s="47">
        <f t="shared" ca="1" si="30"/>
        <v>83.231657463198118</v>
      </c>
      <c r="D470" s="52">
        <f t="shared" ca="1" si="31"/>
        <v>9970.4449110389833</v>
      </c>
      <c r="E470" s="48">
        <f t="shared" ca="1" si="32"/>
        <v>194143.66134963022</v>
      </c>
      <c r="J470">
        <v>980917.3196469848</v>
      </c>
    </row>
    <row r="471" spans="1:10" x14ac:dyDescent="0.25">
      <c r="A471" s="166">
        <v>451</v>
      </c>
      <c r="B471" s="43">
        <f t="shared" ca="1" si="29"/>
        <v>46</v>
      </c>
      <c r="C471" s="47">
        <f t="shared" ca="1" si="30"/>
        <v>95.553035948446293</v>
      </c>
      <c r="D471" s="52">
        <f t="shared" ca="1" si="31"/>
        <v>4640.8277801345175</v>
      </c>
      <c r="E471" s="48">
        <f t="shared" ca="1" si="32"/>
        <v>-501357.14433843468</v>
      </c>
      <c r="J471">
        <v>-365272.10070661898</v>
      </c>
    </row>
    <row r="472" spans="1:10" x14ac:dyDescent="0.25">
      <c r="A472" s="166">
        <v>452</v>
      </c>
      <c r="B472" s="43">
        <f t="shared" ca="1" si="29"/>
        <v>44</v>
      </c>
      <c r="C472" s="47">
        <f t="shared" ca="1" si="30"/>
        <v>82.55164894300799</v>
      </c>
      <c r="D472" s="52">
        <f t="shared" ca="1" si="31"/>
        <v>17117.066787481457</v>
      </c>
      <c r="E472" s="48">
        <f t="shared" ca="1" si="32"/>
        <v>1095956.6030595079</v>
      </c>
      <c r="J472">
        <v>710075.25930509786</v>
      </c>
    </row>
    <row r="473" spans="1:10" x14ac:dyDescent="0.25">
      <c r="A473" s="166">
        <v>453</v>
      </c>
      <c r="B473" s="43">
        <f t="shared" ca="1" si="29"/>
        <v>45</v>
      </c>
      <c r="C473" s="47">
        <f t="shared" ca="1" si="30"/>
        <v>91.159869818910551</v>
      </c>
      <c r="D473" s="52">
        <f t="shared" ca="1" si="31"/>
        <v>16055.479602408481</v>
      </c>
      <c r="E473" s="48">
        <f t="shared" ca="1" si="32"/>
        <v>811702.40845559933</v>
      </c>
      <c r="J473">
        <v>1416357.2978190635</v>
      </c>
    </row>
    <row r="474" spans="1:10" x14ac:dyDescent="0.25">
      <c r="A474" s="166">
        <v>454</v>
      </c>
      <c r="B474" s="43">
        <f t="shared" ca="1" si="29"/>
        <v>47</v>
      </c>
      <c r="C474" s="47">
        <f t="shared" ca="1" si="30"/>
        <v>97.32446104167164</v>
      </c>
      <c r="D474" s="52">
        <f t="shared" ca="1" si="31"/>
        <v>15839.381604586037</v>
      </c>
      <c r="E474" s="48">
        <f t="shared" ca="1" si="32"/>
        <v>657995.80622667517</v>
      </c>
      <c r="J474">
        <v>1070478.800877999</v>
      </c>
    </row>
    <row r="475" spans="1:10" x14ac:dyDescent="0.25">
      <c r="A475" s="166">
        <v>455</v>
      </c>
      <c r="B475" s="43">
        <f t="shared" ca="1" si="29"/>
        <v>45</v>
      </c>
      <c r="C475" s="47">
        <f t="shared" ca="1" si="30"/>
        <v>83.795916571687414</v>
      </c>
      <c r="D475" s="52">
        <f t="shared" ca="1" si="31"/>
        <v>15068.138178613111</v>
      </c>
      <c r="E475" s="48">
        <f t="shared" ca="1" si="32"/>
        <v>811251.73873135261</v>
      </c>
      <c r="J475">
        <v>492419.3158481901</v>
      </c>
    </row>
    <row r="476" spans="1:10" x14ac:dyDescent="0.25">
      <c r="A476" s="166">
        <v>456</v>
      </c>
      <c r="B476" s="43">
        <f t="shared" ca="1" si="29"/>
        <v>44</v>
      </c>
      <c r="C476" s="47">
        <f t="shared" ca="1" si="30"/>
        <v>98.929407042694805</v>
      </c>
      <c r="D476" s="52">
        <f t="shared" ca="1" si="31"/>
        <v>11010.762180200516</v>
      </c>
      <c r="E476" s="48">
        <f t="shared" ca="1" si="32"/>
        <v>167918.07336573931</v>
      </c>
      <c r="J476">
        <v>1166542.824219367</v>
      </c>
    </row>
    <row r="477" spans="1:10" x14ac:dyDescent="0.25">
      <c r="A477" s="166">
        <v>457</v>
      </c>
      <c r="B477" s="43">
        <f t="shared" ca="1" si="29"/>
        <v>46</v>
      </c>
      <c r="C477" s="47">
        <f t="shared" ca="1" si="30"/>
        <v>89.957823983807771</v>
      </c>
      <c r="D477" s="52">
        <f t="shared" ca="1" si="31"/>
        <v>7386.3200145620403</v>
      </c>
      <c r="E477" s="48">
        <f t="shared" ca="1" si="32"/>
        <v>-165034.31280195434</v>
      </c>
      <c r="J477">
        <v>1450386.4153569471</v>
      </c>
    </row>
    <row r="478" spans="1:10" x14ac:dyDescent="0.25">
      <c r="A478" s="166">
        <v>458</v>
      </c>
      <c r="B478" s="43">
        <f t="shared" ca="1" si="29"/>
        <v>44</v>
      </c>
      <c r="C478" s="47">
        <f t="shared" ca="1" si="30"/>
        <v>81.395424857763629</v>
      </c>
      <c r="D478" s="52">
        <f t="shared" ca="1" si="31"/>
        <v>22020.043489293661</v>
      </c>
      <c r="E478" s="48">
        <f t="shared" ca="1" si="32"/>
        <v>1721778.1201077113</v>
      </c>
      <c r="J478">
        <v>1249444.4663353493</v>
      </c>
    </row>
    <row r="479" spans="1:10" x14ac:dyDescent="0.25">
      <c r="A479" s="166">
        <v>459</v>
      </c>
      <c r="B479" s="43">
        <f t="shared" ca="1" si="29"/>
        <v>44</v>
      </c>
      <c r="C479" s="47">
        <f t="shared" ca="1" si="30"/>
        <v>91.452333303943618</v>
      </c>
      <c r="D479" s="52">
        <f t="shared" ca="1" si="31"/>
        <v>13048.148401304543</v>
      </c>
      <c r="E479" s="48">
        <f t="shared" ca="1" si="32"/>
        <v>481586.80567200924</v>
      </c>
      <c r="J479">
        <v>400273.39208531147</v>
      </c>
    </row>
    <row r="480" spans="1:10" x14ac:dyDescent="0.25">
      <c r="A480" s="166">
        <v>460</v>
      </c>
      <c r="B480" s="43">
        <f t="shared" ca="1" si="29"/>
        <v>46</v>
      </c>
      <c r="C480" s="47">
        <f t="shared" ca="1" si="30"/>
        <v>90.738013198456343</v>
      </c>
      <c r="D480" s="52">
        <f t="shared" ca="1" si="31"/>
        <v>19142.844921956021</v>
      </c>
      <c r="E480" s="48">
        <f t="shared" ca="1" si="32"/>
        <v>1149013.8039726238</v>
      </c>
      <c r="J480">
        <v>1043093.2726862286</v>
      </c>
    </row>
    <row r="481" spans="1:10" x14ac:dyDescent="0.25">
      <c r="A481" s="166">
        <v>461</v>
      </c>
      <c r="B481" s="43">
        <f t="shared" ca="1" si="29"/>
        <v>47</v>
      </c>
      <c r="C481" s="47">
        <f t="shared" ca="1" si="30"/>
        <v>93.838030715543084</v>
      </c>
      <c r="D481" s="52">
        <f t="shared" ca="1" si="31"/>
        <v>20734.981702271412</v>
      </c>
      <c r="E481" s="48">
        <f t="shared" ca="1" si="32"/>
        <v>1242736.4539948567</v>
      </c>
      <c r="J481">
        <v>537731.63371413224</v>
      </c>
    </row>
    <row r="482" spans="1:10" x14ac:dyDescent="0.25">
      <c r="A482" s="166">
        <v>462</v>
      </c>
      <c r="B482" s="43">
        <f t="shared" ca="1" si="29"/>
        <v>47</v>
      </c>
      <c r="C482" s="47">
        <f t="shared" ca="1" si="30"/>
        <v>90.851174443858852</v>
      </c>
      <c r="D482" s="52">
        <f t="shared" ca="1" si="31"/>
        <v>17111.146622713895</v>
      </c>
      <c r="E482" s="48">
        <f t="shared" ca="1" si="32"/>
        <v>901883.85103358049</v>
      </c>
      <c r="J482">
        <v>772943.40613816353</v>
      </c>
    </row>
    <row r="483" spans="1:10" x14ac:dyDescent="0.25">
      <c r="A483" s="166">
        <v>463</v>
      </c>
      <c r="B483" s="43">
        <f t="shared" ca="1" si="29"/>
        <v>44</v>
      </c>
      <c r="C483" s="47">
        <f t="shared" ca="1" si="30"/>
        <v>84.068968636808407</v>
      </c>
      <c r="D483" s="52">
        <f t="shared" ca="1" si="31"/>
        <v>18758.062188030337</v>
      </c>
      <c r="E483" s="48">
        <f t="shared" ca="1" si="32"/>
        <v>1268431.8067733948</v>
      </c>
      <c r="J483">
        <v>1270742.0456781611</v>
      </c>
    </row>
    <row r="484" spans="1:10" x14ac:dyDescent="0.25">
      <c r="A484" s="166">
        <v>464</v>
      </c>
      <c r="B484" s="43">
        <f t="shared" ca="1" si="29"/>
        <v>47</v>
      </c>
      <c r="C484" s="47">
        <f t="shared" ca="1" si="30"/>
        <v>88.16628800732515</v>
      </c>
      <c r="D484" s="52">
        <f t="shared" ca="1" si="31"/>
        <v>20939.292939088231</v>
      </c>
      <c r="E484" s="48">
        <f t="shared" ca="1" si="32"/>
        <v>1383597.4417584199</v>
      </c>
      <c r="J484">
        <v>927064.23919877689</v>
      </c>
    </row>
    <row r="485" spans="1:10" x14ac:dyDescent="0.25">
      <c r="A485" s="166">
        <v>465</v>
      </c>
      <c r="B485" s="43">
        <f t="shared" ca="1" si="29"/>
        <v>44</v>
      </c>
      <c r="C485" s="47">
        <f t="shared" ca="1" si="30"/>
        <v>87.472890230704593</v>
      </c>
      <c r="D485" s="52">
        <f t="shared" ca="1" si="31"/>
        <v>14091.094865925386</v>
      </c>
      <c r="E485" s="48">
        <f t="shared" ca="1" si="32"/>
        <v>656085.65307716792</v>
      </c>
      <c r="J485">
        <v>1286670.6132348827</v>
      </c>
    </row>
    <row r="486" spans="1:10" x14ac:dyDescent="0.25">
      <c r="A486" s="166">
        <v>466</v>
      </c>
      <c r="B486" s="43">
        <f t="shared" ca="1" si="29"/>
        <v>45</v>
      </c>
      <c r="C486" s="47">
        <f t="shared" ca="1" si="30"/>
        <v>89.429148226424175</v>
      </c>
      <c r="D486" s="52">
        <f t="shared" ca="1" si="31"/>
        <v>14298.236048640616</v>
      </c>
      <c r="E486" s="48">
        <f t="shared" ca="1" si="32"/>
        <v>638161.08295240253</v>
      </c>
      <c r="J486">
        <v>524796.04444999108</v>
      </c>
    </row>
    <row r="487" spans="1:10" x14ac:dyDescent="0.25">
      <c r="A487" s="166">
        <v>467</v>
      </c>
      <c r="B487" s="43">
        <f t="shared" ca="1" si="29"/>
        <v>47</v>
      </c>
      <c r="C487" s="47">
        <f t="shared" ca="1" si="30"/>
        <v>91.49614547833454</v>
      </c>
      <c r="D487" s="52">
        <f t="shared" ca="1" si="31"/>
        <v>11612.590531019698</v>
      </c>
      <c r="E487" s="48">
        <f t="shared" ca="1" si="32"/>
        <v>283236.01465947041</v>
      </c>
      <c r="J487">
        <v>1103735.8920072648</v>
      </c>
    </row>
    <row r="488" spans="1:10" x14ac:dyDescent="0.25">
      <c r="A488" s="166">
        <v>468</v>
      </c>
      <c r="B488" s="43">
        <f t="shared" ca="1" si="29"/>
        <v>46</v>
      </c>
      <c r="C488" s="47">
        <f t="shared" ca="1" si="30"/>
        <v>85.625361581690214</v>
      </c>
      <c r="D488" s="52">
        <f t="shared" ca="1" si="31"/>
        <v>20748.740683352269</v>
      </c>
      <c r="E488" s="48">
        <f t="shared" ca="1" si="32"/>
        <v>1435375.9353437466</v>
      </c>
      <c r="J488">
        <v>1212956.5719914311</v>
      </c>
    </row>
    <row r="489" spans="1:10" x14ac:dyDescent="0.25">
      <c r="A489" s="166">
        <v>469</v>
      </c>
      <c r="B489" s="43">
        <f t="shared" ca="1" si="29"/>
        <v>46</v>
      </c>
      <c r="C489" s="47">
        <f t="shared" ca="1" si="30"/>
        <v>89.424767813791959</v>
      </c>
      <c r="D489" s="52">
        <f t="shared" ca="1" si="31"/>
        <v>12852.614543770462</v>
      </c>
      <c r="E489" s="48">
        <f t="shared" ca="1" si="32"/>
        <v>459738.68100856454</v>
      </c>
      <c r="J489">
        <v>575148.70761968475</v>
      </c>
    </row>
    <row r="490" spans="1:10" x14ac:dyDescent="0.25">
      <c r="A490" s="166">
        <v>470</v>
      </c>
      <c r="B490" s="43">
        <f t="shared" ca="1" si="29"/>
        <v>46</v>
      </c>
      <c r="C490" s="47">
        <f t="shared" ca="1" si="30"/>
        <v>82.061017382619326</v>
      </c>
      <c r="D490" s="52">
        <f t="shared" ca="1" si="31"/>
        <v>12064.604774211388</v>
      </c>
      <c r="E490" s="48">
        <f t="shared" ca="1" si="32"/>
        <v>459081.02707391884</v>
      </c>
      <c r="J490">
        <v>1428713.6760233967</v>
      </c>
    </row>
    <row r="491" spans="1:10" x14ac:dyDescent="0.25">
      <c r="A491" s="166">
        <v>471</v>
      </c>
      <c r="B491" s="43">
        <f t="shared" ca="1" si="29"/>
        <v>45</v>
      </c>
      <c r="C491" s="47">
        <f t="shared" ca="1" si="30"/>
        <v>99.816318467822725</v>
      </c>
      <c r="D491" s="52">
        <f t="shared" ca="1" si="31"/>
        <v>4995.0794549351394</v>
      </c>
      <c r="E491" s="48">
        <f t="shared" ca="1" si="32"/>
        <v>-479594.23283911578</v>
      </c>
      <c r="J491">
        <v>224372.55900450237</v>
      </c>
    </row>
    <row r="492" spans="1:10" x14ac:dyDescent="0.25">
      <c r="A492" s="166">
        <v>472</v>
      </c>
      <c r="B492" s="43">
        <f t="shared" ca="1" si="29"/>
        <v>46</v>
      </c>
      <c r="C492" s="47">
        <f t="shared" ca="1" si="30"/>
        <v>95.53559097696872</v>
      </c>
      <c r="D492" s="52">
        <f t="shared" ca="1" si="31"/>
        <v>17124.506932766355</v>
      </c>
      <c r="E492" s="48">
        <f t="shared" ca="1" si="32"/>
        <v>840275.01734053832</v>
      </c>
      <c r="J492">
        <v>409464.87503693416</v>
      </c>
    </row>
    <row r="493" spans="1:10" x14ac:dyDescent="0.25">
      <c r="A493" s="166">
        <v>473</v>
      </c>
      <c r="B493" s="43">
        <f t="shared" ca="1" si="29"/>
        <v>46</v>
      </c>
      <c r="C493" s="47">
        <f t="shared" ca="1" si="30"/>
        <v>98.310756197242</v>
      </c>
      <c r="D493" s="52">
        <f t="shared" ca="1" si="31"/>
        <v>12864.594392423234</v>
      </c>
      <c r="E493" s="48">
        <f t="shared" ca="1" si="32"/>
        <v>346784.6587719894</v>
      </c>
      <c r="J493">
        <v>634019.3071928178</v>
      </c>
    </row>
    <row r="494" spans="1:10" x14ac:dyDescent="0.25">
      <c r="A494" s="166">
        <v>474</v>
      </c>
      <c r="B494" s="43">
        <f t="shared" ca="1" si="29"/>
        <v>45</v>
      </c>
      <c r="C494" s="47">
        <f t="shared" ca="1" si="30"/>
        <v>85.979962053330937</v>
      </c>
      <c r="D494" s="52">
        <f t="shared" ca="1" si="31"/>
        <v>12299.913204346069</v>
      </c>
      <c r="E494" s="48">
        <f t="shared" ca="1" si="32"/>
        <v>451636.22311765887</v>
      </c>
      <c r="J494">
        <v>162026.25058257673</v>
      </c>
    </row>
    <row r="495" spans="1:10" x14ac:dyDescent="0.25">
      <c r="A495" s="166">
        <v>475</v>
      </c>
      <c r="B495" s="43">
        <f t="shared" ca="1" si="29"/>
        <v>43</v>
      </c>
      <c r="C495" s="47">
        <f t="shared" ca="1" si="30"/>
        <v>85.151898479606103</v>
      </c>
      <c r="D495" s="52">
        <f t="shared" ca="1" si="31"/>
        <v>17031.865389351271</v>
      </c>
      <c r="E495" s="48">
        <f t="shared" ca="1" si="32"/>
        <v>1058268.5976540055</v>
      </c>
      <c r="J495">
        <v>1051390.8070484872</v>
      </c>
    </row>
    <row r="496" spans="1:10" x14ac:dyDescent="0.25">
      <c r="A496" s="166">
        <v>476</v>
      </c>
      <c r="B496" s="43">
        <f t="shared" ca="1" si="29"/>
        <v>44</v>
      </c>
      <c r="C496" s="47">
        <f t="shared" ca="1" si="30"/>
        <v>81.702698266644546</v>
      </c>
      <c r="D496" s="52">
        <f t="shared" ca="1" si="31"/>
        <v>16012.080023026665</v>
      </c>
      <c r="E496" s="48">
        <f t="shared" ca="1" si="32"/>
        <v>974246.26197775197</v>
      </c>
      <c r="J496">
        <v>1181217.6155792112</v>
      </c>
    </row>
    <row r="497" spans="1:10" x14ac:dyDescent="0.25">
      <c r="A497" s="166">
        <v>477</v>
      </c>
      <c r="B497" s="43">
        <f t="shared" ca="1" si="29"/>
        <v>46</v>
      </c>
      <c r="C497" s="47">
        <f t="shared" ca="1" si="30"/>
        <v>86.767484580897445</v>
      </c>
      <c r="D497" s="52">
        <f t="shared" ca="1" si="31"/>
        <v>13094.546204055539</v>
      </c>
      <c r="E497" s="48">
        <f t="shared" ca="1" si="32"/>
        <v>522012.04356903629</v>
      </c>
      <c r="J497">
        <v>1121669.7614315609</v>
      </c>
    </row>
    <row r="498" spans="1:10" x14ac:dyDescent="0.25">
      <c r="A498" s="166">
        <v>478</v>
      </c>
      <c r="B498" s="43">
        <f t="shared" ca="1" si="29"/>
        <v>45</v>
      </c>
      <c r="C498" s="47">
        <f t="shared" ca="1" si="30"/>
        <v>96.100064204833899</v>
      </c>
      <c r="D498" s="52">
        <f t="shared" ca="1" si="31"/>
        <v>13563.734924730295</v>
      </c>
      <c r="E498" s="48">
        <f t="shared" ca="1" si="32"/>
        <v>463526.12752105109</v>
      </c>
      <c r="J498">
        <v>-100188.2102811567</v>
      </c>
    </row>
    <row r="499" spans="1:10" x14ac:dyDescent="0.25">
      <c r="A499" s="166">
        <v>479</v>
      </c>
      <c r="B499" s="43">
        <f t="shared" ca="1" si="29"/>
        <v>46</v>
      </c>
      <c r="C499" s="47">
        <f t="shared" ca="1" si="30"/>
        <v>93.569175289882779</v>
      </c>
      <c r="D499" s="52">
        <f t="shared" ca="1" si="31"/>
        <v>8898.6484703041897</v>
      </c>
      <c r="E499" s="48">
        <f t="shared" ca="1" si="32"/>
        <v>-26213.559089189512</v>
      </c>
      <c r="J499">
        <v>191455.49059944157</v>
      </c>
    </row>
    <row r="500" spans="1:10" x14ac:dyDescent="0.25">
      <c r="A500" s="166">
        <v>480</v>
      </c>
      <c r="B500" s="43">
        <f t="shared" ca="1" si="29"/>
        <v>45</v>
      </c>
      <c r="C500" s="47">
        <f t="shared" ca="1" si="30"/>
        <v>81.599879325544762</v>
      </c>
      <c r="D500" s="52">
        <f t="shared" ca="1" si="31"/>
        <v>17425.431639896073</v>
      </c>
      <c r="E500" s="48">
        <f t="shared" ca="1" si="32"/>
        <v>1132874.9355277498</v>
      </c>
      <c r="J500">
        <v>-110061.28603755136</v>
      </c>
    </row>
    <row r="501" spans="1:10" x14ac:dyDescent="0.25">
      <c r="A501" s="166">
        <v>481</v>
      </c>
      <c r="B501" s="43">
        <f t="shared" ca="1" si="29"/>
        <v>46</v>
      </c>
      <c r="C501" s="47">
        <f t="shared" ca="1" si="30"/>
        <v>96.250663822506624</v>
      </c>
      <c r="D501" s="52">
        <f t="shared" ca="1" si="31"/>
        <v>16833.551350374641</v>
      </c>
      <c r="E501" s="48">
        <f t="shared" ca="1" si="32"/>
        <v>796970.43216224015</v>
      </c>
      <c r="J501">
        <v>477938.35876567126</v>
      </c>
    </row>
    <row r="502" spans="1:10" x14ac:dyDescent="0.25">
      <c r="A502" s="166">
        <v>482</v>
      </c>
      <c r="B502" s="43">
        <f t="shared" ca="1" si="29"/>
        <v>45</v>
      </c>
      <c r="C502" s="47">
        <f t="shared" ca="1" si="30"/>
        <v>88.479577286545222</v>
      </c>
      <c r="D502" s="52">
        <f t="shared" ca="1" si="31"/>
        <v>20898.145943265212</v>
      </c>
      <c r="E502" s="48">
        <f t="shared" ca="1" si="32"/>
        <v>1414162.6532934676</v>
      </c>
      <c r="J502">
        <v>1788520.99497052</v>
      </c>
    </row>
    <row r="503" spans="1:10" x14ac:dyDescent="0.25">
      <c r="A503" s="166">
        <v>483</v>
      </c>
      <c r="B503" s="43">
        <f t="shared" ca="1" si="29"/>
        <v>46</v>
      </c>
      <c r="C503" s="47">
        <f t="shared" ca="1" si="30"/>
        <v>83.020216572208341</v>
      </c>
      <c r="D503" s="52">
        <f t="shared" ca="1" si="31"/>
        <v>12359.6281427835</v>
      </c>
      <c r="E503" s="48">
        <f t="shared" ca="1" si="32"/>
        <v>482905.50781920319</v>
      </c>
      <c r="J503">
        <v>87338.696914379718</v>
      </c>
    </row>
    <row r="504" spans="1:10" x14ac:dyDescent="0.25">
      <c r="A504" s="166">
        <v>484</v>
      </c>
      <c r="B504" s="43">
        <f t="shared" ca="1" si="29"/>
        <v>44</v>
      </c>
      <c r="C504" s="47">
        <f t="shared" ca="1" si="30"/>
        <v>83.352306435421568</v>
      </c>
      <c r="D504" s="52">
        <f t="shared" ca="1" si="31"/>
        <v>12954.915941594374</v>
      </c>
      <c r="E504" s="48">
        <f t="shared" ca="1" si="32"/>
        <v>575935.64461794449</v>
      </c>
      <c r="J504">
        <v>-86821.906805687933</v>
      </c>
    </row>
    <row r="505" spans="1:10" x14ac:dyDescent="0.25">
      <c r="A505" s="166">
        <v>485</v>
      </c>
      <c r="B505" s="43">
        <f t="shared" ca="1" si="29"/>
        <v>45</v>
      </c>
      <c r="C505" s="47">
        <f t="shared" ca="1" si="30"/>
        <v>89.180295499834898</v>
      </c>
      <c r="D505" s="52">
        <f t="shared" ca="1" si="31"/>
        <v>13037.861079749229</v>
      </c>
      <c r="E505" s="48">
        <f t="shared" ca="1" si="32"/>
        <v>497003.35649100994</v>
      </c>
      <c r="J505">
        <v>1054331.2295263484</v>
      </c>
    </row>
    <row r="506" spans="1:10" x14ac:dyDescent="0.25">
      <c r="A506" s="166">
        <v>486</v>
      </c>
      <c r="B506" s="43">
        <f t="shared" ca="1" si="29"/>
        <v>46</v>
      </c>
      <c r="C506" s="47">
        <f t="shared" ca="1" si="30"/>
        <v>90.284322875134507</v>
      </c>
      <c r="D506" s="52">
        <f t="shared" ca="1" si="31"/>
        <v>22103.71569761998</v>
      </c>
      <c r="E506" s="48">
        <f t="shared" ca="1" si="32"/>
        <v>1491435.2818327546</v>
      </c>
      <c r="J506">
        <v>459467.2542931994</v>
      </c>
    </row>
    <row r="507" spans="1:10" x14ac:dyDescent="0.25">
      <c r="A507" s="166">
        <v>487</v>
      </c>
      <c r="B507" s="43">
        <f t="shared" ca="1" si="29"/>
        <v>46</v>
      </c>
      <c r="C507" s="47">
        <f t="shared" ca="1" si="30"/>
        <v>89.65997525924243</v>
      </c>
      <c r="D507" s="52">
        <f t="shared" ca="1" si="31"/>
        <v>17194.016725764232</v>
      </c>
      <c r="E507" s="48">
        <f t="shared" ca="1" si="32"/>
        <v>948770.28109111753</v>
      </c>
      <c r="J507">
        <v>53995.637225614628</v>
      </c>
    </row>
    <row r="508" spans="1:10" x14ac:dyDescent="0.25">
      <c r="A508" s="166">
        <v>488</v>
      </c>
      <c r="B508" s="43">
        <f t="shared" ca="1" si="29"/>
        <v>44</v>
      </c>
      <c r="C508" s="47">
        <f t="shared" ca="1" si="30"/>
        <v>85.850678380164538</v>
      </c>
      <c r="D508" s="52">
        <f t="shared" ca="1" si="31"/>
        <v>13415.389990926753</v>
      </c>
      <c r="E508" s="48">
        <f t="shared" ca="1" si="32"/>
        <v>598434.61668445333</v>
      </c>
      <c r="J508">
        <v>1322025.8099946356</v>
      </c>
    </row>
    <row r="509" spans="1:10" x14ac:dyDescent="0.25">
      <c r="A509" s="166">
        <v>489</v>
      </c>
      <c r="B509" s="43">
        <f t="shared" ca="1" si="29"/>
        <v>47</v>
      </c>
      <c r="C509" s="47">
        <f t="shared" ca="1" si="30"/>
        <v>99.79009588670462</v>
      </c>
      <c r="D509" s="52">
        <f t="shared" ca="1" si="31"/>
        <v>17124.829923649915</v>
      </c>
      <c r="E509" s="48">
        <f t="shared" ca="1" si="32"/>
        <v>750327.22445274936</v>
      </c>
      <c r="J509">
        <v>1097602.7211635751</v>
      </c>
    </row>
    <row r="510" spans="1:10" x14ac:dyDescent="0.25">
      <c r="A510" s="166">
        <v>490</v>
      </c>
      <c r="B510" s="43">
        <f t="shared" ca="1" si="29"/>
        <v>46</v>
      </c>
      <c r="C510" s="47">
        <f t="shared" ca="1" si="30"/>
        <v>86.811196181312511</v>
      </c>
      <c r="D510" s="52">
        <f t="shared" ca="1" si="31"/>
        <v>14520.80036905964</v>
      </c>
      <c r="E510" s="48">
        <f t="shared" ca="1" si="32"/>
        <v>687154.42537099542</v>
      </c>
      <c r="J510">
        <v>716571.59797369572</v>
      </c>
    </row>
    <row r="511" spans="1:10" x14ac:dyDescent="0.25">
      <c r="A511" s="166">
        <v>491</v>
      </c>
      <c r="B511" s="43">
        <f t="shared" ca="1" si="29"/>
        <v>43</v>
      </c>
      <c r="C511" s="47">
        <f t="shared" ca="1" si="30"/>
        <v>96.864452104295623</v>
      </c>
      <c r="D511" s="52">
        <f t="shared" ca="1" si="31"/>
        <v>21032.787712388385</v>
      </c>
      <c r="E511" s="48">
        <f t="shared" ca="1" si="32"/>
        <v>1295424.8107655449</v>
      </c>
      <c r="J511">
        <v>685700.76679219352</v>
      </c>
    </row>
    <row r="512" spans="1:10" x14ac:dyDescent="0.25">
      <c r="A512" s="166">
        <v>492</v>
      </c>
      <c r="B512" s="43">
        <f t="shared" ca="1" si="29"/>
        <v>43</v>
      </c>
      <c r="C512" s="47">
        <f t="shared" ca="1" si="30"/>
        <v>95.600430615910753</v>
      </c>
      <c r="D512" s="52">
        <f t="shared" ca="1" si="31"/>
        <v>9203.6350352948211</v>
      </c>
      <c r="E512" s="48">
        <f t="shared" ca="1" si="32"/>
        <v>16077.34466486529</v>
      </c>
      <c r="J512">
        <v>-66702.452847932233</v>
      </c>
    </row>
    <row r="513" spans="1:10" x14ac:dyDescent="0.25">
      <c r="A513" s="166">
        <v>493</v>
      </c>
      <c r="B513" s="43">
        <f t="shared" ca="1" si="29"/>
        <v>45</v>
      </c>
      <c r="C513" s="47">
        <f t="shared" ca="1" si="30"/>
        <v>93.743310207620738</v>
      </c>
      <c r="D513" s="52">
        <f t="shared" ca="1" si="31"/>
        <v>16161.354787726215</v>
      </c>
      <c r="E513" s="48">
        <f t="shared" ca="1" si="32"/>
        <v>781897.48145491281</v>
      </c>
      <c r="J513">
        <v>-107798.51395193022</v>
      </c>
    </row>
    <row r="514" spans="1:10" x14ac:dyDescent="0.25">
      <c r="A514" s="166">
        <v>494</v>
      </c>
      <c r="B514" s="43">
        <f t="shared" ca="1" si="29"/>
        <v>44</v>
      </c>
      <c r="C514" s="47">
        <f t="shared" ca="1" si="30"/>
        <v>97.780888853466735</v>
      </c>
      <c r="D514" s="52">
        <f t="shared" ca="1" si="31"/>
        <v>15410.375444093039</v>
      </c>
      <c r="E514" s="48">
        <f t="shared" ca="1" si="32"/>
        <v>652286.75755001837</v>
      </c>
      <c r="J514">
        <v>1044721.4987659589</v>
      </c>
    </row>
    <row r="515" spans="1:10" x14ac:dyDescent="0.25">
      <c r="A515" s="166">
        <v>495</v>
      </c>
      <c r="B515" s="43">
        <f t="shared" ca="1" si="29"/>
        <v>45</v>
      </c>
      <c r="C515" s="47">
        <f t="shared" ca="1" si="30"/>
        <v>81.786185832932219</v>
      </c>
      <c r="D515" s="52">
        <f t="shared" ca="1" si="31"/>
        <v>3971.9854076795327</v>
      </c>
      <c r="E515" s="48">
        <f t="shared" ca="1" si="32"/>
        <v>-514568.51351154863</v>
      </c>
      <c r="J515">
        <v>351831.2971054744</v>
      </c>
    </row>
    <row r="516" spans="1:10" x14ac:dyDescent="0.25">
      <c r="A516" s="166">
        <v>496</v>
      </c>
      <c r="B516" s="43">
        <f t="shared" ca="1" si="29"/>
        <v>45</v>
      </c>
      <c r="C516" s="47">
        <f t="shared" ca="1" si="30"/>
        <v>85.591096486166506</v>
      </c>
      <c r="D516" s="52">
        <f t="shared" ca="1" si="31"/>
        <v>18830.755783196182</v>
      </c>
      <c r="E516" s="48">
        <f t="shared" ca="1" si="32"/>
        <v>1229729.1446250388</v>
      </c>
      <c r="J516">
        <v>709440.01869509416</v>
      </c>
    </row>
    <row r="517" spans="1:10" x14ac:dyDescent="0.25">
      <c r="A517" s="166">
        <v>497</v>
      </c>
      <c r="B517" s="43">
        <f t="shared" ca="1" si="29"/>
        <v>43</v>
      </c>
      <c r="C517" s="47">
        <f t="shared" ca="1" si="30"/>
        <v>82.464998399543987</v>
      </c>
      <c r="D517" s="52">
        <f t="shared" ca="1" si="31"/>
        <v>19416.777911889869</v>
      </c>
      <c r="E517" s="48">
        <f t="shared" ca="1" si="32"/>
        <v>1398651.6904210141</v>
      </c>
      <c r="J517">
        <v>77376.149945799029</v>
      </c>
    </row>
    <row r="518" spans="1:10" x14ac:dyDescent="0.25">
      <c r="A518" s="166">
        <v>498</v>
      </c>
      <c r="B518" s="43">
        <f t="shared" ca="1" si="29"/>
        <v>45</v>
      </c>
      <c r="C518" s="47">
        <f t="shared" ca="1" si="30"/>
        <v>81.547218024125058</v>
      </c>
      <c r="D518" s="52">
        <f t="shared" ca="1" si="31"/>
        <v>14424.837647789151</v>
      </c>
      <c r="E518" s="48">
        <f t="shared" ca="1" si="32"/>
        <v>766361.49952211767</v>
      </c>
      <c r="J518">
        <v>1797338.3373962459</v>
      </c>
    </row>
    <row r="519" spans="1:10" x14ac:dyDescent="0.25">
      <c r="A519" s="166">
        <v>499</v>
      </c>
      <c r="B519" s="43">
        <f t="shared" ca="1" si="29"/>
        <v>47</v>
      </c>
      <c r="C519" s="47">
        <f t="shared" ca="1" si="30"/>
        <v>98.161938979481448</v>
      </c>
      <c r="D519" s="52">
        <f t="shared" ca="1" si="31"/>
        <v>16920.072255058858</v>
      </c>
      <c r="E519" s="48">
        <f t="shared" ca="1" si="32"/>
        <v>756947.49529238464</v>
      </c>
      <c r="J519">
        <v>385971.87203141581</v>
      </c>
    </row>
    <row r="520" spans="1:10" x14ac:dyDescent="0.25">
      <c r="A520" s="166">
        <v>500</v>
      </c>
      <c r="B520" s="43">
        <f t="shared" ca="1" si="29"/>
        <v>45</v>
      </c>
      <c r="C520" s="47">
        <f t="shared" ca="1" si="30"/>
        <v>85.894297634868906</v>
      </c>
      <c r="D520" s="52">
        <f t="shared" ca="1" si="31"/>
        <v>11585.66411669951</v>
      </c>
      <c r="E520" s="48">
        <f t="shared" ca="1" si="32"/>
        <v>368332.99786929181</v>
      </c>
      <c r="J520">
        <v>289676.12506443867</v>
      </c>
    </row>
    <row r="521" spans="1:10" x14ac:dyDescent="0.25">
      <c r="A521" s="166">
        <v>501</v>
      </c>
      <c r="B521" s="43">
        <f t="shared" ca="1" si="29"/>
        <v>45</v>
      </c>
      <c r="C521" s="47">
        <f t="shared" ca="1" si="30"/>
        <v>94.563820155626743</v>
      </c>
      <c r="D521" s="52">
        <f t="shared" ca="1" si="31"/>
        <v>13938.134222290008</v>
      </c>
      <c r="E521" s="48">
        <f t="shared" ca="1" si="32"/>
        <v>525336.1634455428</v>
      </c>
      <c r="J521">
        <v>625089.106879069</v>
      </c>
    </row>
    <row r="522" spans="1:10" x14ac:dyDescent="0.25">
      <c r="A522" s="166">
        <v>502</v>
      </c>
      <c r="B522" s="43">
        <f t="shared" ca="1" si="29"/>
        <v>46</v>
      </c>
      <c r="C522" s="47">
        <f t="shared" ca="1" si="30"/>
        <v>90.352342451147905</v>
      </c>
      <c r="D522" s="52">
        <f t="shared" ca="1" si="31"/>
        <v>14427.894812838989</v>
      </c>
      <c r="E522" s="48">
        <f t="shared" ca="1" si="32"/>
        <v>625268.55402754596</v>
      </c>
      <c r="J522">
        <v>227404.40420147683</v>
      </c>
    </row>
    <row r="523" spans="1:10" x14ac:dyDescent="0.25">
      <c r="A523" s="166">
        <v>503</v>
      </c>
      <c r="B523" s="43">
        <f t="shared" ca="1" si="29"/>
        <v>43</v>
      </c>
      <c r="C523" s="47">
        <f t="shared" ca="1" si="30"/>
        <v>80.622307935938323</v>
      </c>
      <c r="D523" s="52">
        <f t="shared" ca="1" si="31"/>
        <v>9886.317311588351</v>
      </c>
      <c r="E523" s="48">
        <f t="shared" ca="1" si="32"/>
        <v>239523.64753992646</v>
      </c>
      <c r="J523">
        <v>908081.64849227876</v>
      </c>
    </row>
    <row r="524" spans="1:10" x14ac:dyDescent="0.25">
      <c r="A524" s="166">
        <v>504</v>
      </c>
      <c r="B524" s="43">
        <f t="shared" ca="1" si="29"/>
        <v>45</v>
      </c>
      <c r="C524" s="47">
        <f t="shared" ca="1" si="30"/>
        <v>98.966944543500063</v>
      </c>
      <c r="D524" s="52">
        <f t="shared" ca="1" si="31"/>
        <v>14272.445445049445</v>
      </c>
      <c r="E524" s="48">
        <f t="shared" ca="1" si="32"/>
        <v>499078.55392974825</v>
      </c>
      <c r="J524">
        <v>855555.75938366447</v>
      </c>
    </row>
    <row r="525" spans="1:10" x14ac:dyDescent="0.25">
      <c r="A525" s="166">
        <v>505</v>
      </c>
      <c r="B525" s="43">
        <f t="shared" ca="1" si="29"/>
        <v>43</v>
      </c>
      <c r="C525" s="47">
        <f t="shared" ca="1" si="30"/>
        <v>82.911624183693689</v>
      </c>
      <c r="D525" s="52">
        <f t="shared" ca="1" si="31"/>
        <v>21556.417430767859</v>
      </c>
      <c r="E525" s="48">
        <f t="shared" ca="1" si="32"/>
        <v>1653344.4099715301</v>
      </c>
      <c r="J525">
        <v>1278441.0188441821</v>
      </c>
    </row>
    <row r="526" spans="1:10" x14ac:dyDescent="0.25">
      <c r="A526" s="166">
        <v>506</v>
      </c>
      <c r="B526" s="43">
        <f t="shared" ca="1" si="29"/>
        <v>46</v>
      </c>
      <c r="C526" s="47">
        <f t="shared" ca="1" si="30"/>
        <v>82.613938055614184</v>
      </c>
      <c r="D526" s="52">
        <f t="shared" ca="1" si="31"/>
        <v>15421.536178656541</v>
      </c>
      <c r="E526" s="48">
        <f t="shared" ca="1" si="32"/>
        <v>856538.00968133332</v>
      </c>
      <c r="J526">
        <v>-254502.84369430086</v>
      </c>
    </row>
    <row r="527" spans="1:10" x14ac:dyDescent="0.25">
      <c r="A527" s="166">
        <v>507</v>
      </c>
      <c r="B527" s="43">
        <f t="shared" ca="1" si="29"/>
        <v>45</v>
      </c>
      <c r="C527" s="47">
        <f t="shared" ca="1" si="30"/>
        <v>83.85352219553225</v>
      </c>
      <c r="D527" s="52">
        <f t="shared" ca="1" si="31"/>
        <v>12919.35072345964</v>
      </c>
      <c r="E527" s="48">
        <f t="shared" ca="1" si="32"/>
        <v>552214.48494427791</v>
      </c>
      <c r="J527">
        <v>1222009.398998959</v>
      </c>
    </row>
    <row r="528" spans="1:10" x14ac:dyDescent="0.25">
      <c r="A528" s="166">
        <v>508</v>
      </c>
      <c r="B528" s="43">
        <f t="shared" ca="1" si="29"/>
        <v>46</v>
      </c>
      <c r="C528" s="47">
        <f t="shared" ca="1" si="30"/>
        <v>96.683107127533702</v>
      </c>
      <c r="D528" s="52">
        <f t="shared" ca="1" si="31"/>
        <v>22471.125932257604</v>
      </c>
      <c r="E528" s="48">
        <f t="shared" ca="1" si="32"/>
        <v>1389060.2884635311</v>
      </c>
      <c r="J528">
        <v>736001.72293209261</v>
      </c>
    </row>
    <row r="529" spans="1:10" x14ac:dyDescent="0.25">
      <c r="A529" s="166">
        <v>509</v>
      </c>
      <c r="B529" s="43">
        <f t="shared" ca="1" si="29"/>
        <v>44</v>
      </c>
      <c r="C529" s="47">
        <f t="shared" ca="1" si="30"/>
        <v>91.734492946263529</v>
      </c>
      <c r="D529" s="52">
        <f t="shared" ca="1" si="31"/>
        <v>20499.886008914305</v>
      </c>
      <c r="E529" s="48">
        <f t="shared" ca="1" si="32"/>
        <v>1321929.9833434769</v>
      </c>
      <c r="J529">
        <v>1332969.1486581517</v>
      </c>
    </row>
    <row r="530" spans="1:10" x14ac:dyDescent="0.25">
      <c r="A530" s="166">
        <v>510</v>
      </c>
      <c r="B530" s="43">
        <f t="shared" ca="1" si="29"/>
        <v>47</v>
      </c>
      <c r="C530" s="47">
        <f t="shared" ca="1" si="30"/>
        <v>81.587064083743797</v>
      </c>
      <c r="D530" s="52">
        <f t="shared" ca="1" si="31"/>
        <v>15977.467371370618</v>
      </c>
      <c r="E530" s="48">
        <f t="shared" ca="1" si="32"/>
        <v>923893.75469292467</v>
      </c>
      <c r="J530">
        <v>1129877.0509887217</v>
      </c>
    </row>
    <row r="531" spans="1:10" x14ac:dyDescent="0.25">
      <c r="A531" s="166">
        <v>511</v>
      </c>
      <c r="B531" s="43">
        <f t="shared" ca="1" si="29"/>
        <v>47</v>
      </c>
      <c r="C531" s="47">
        <f t="shared" ca="1" si="30"/>
        <v>81.507629211601113</v>
      </c>
      <c r="D531" s="52">
        <f t="shared" ca="1" si="31"/>
        <v>14031.978037328321</v>
      </c>
      <c r="E531" s="48">
        <f t="shared" ca="1" si="32"/>
        <v>690746.30056843371</v>
      </c>
      <c r="J531">
        <v>536211.46046848944</v>
      </c>
    </row>
    <row r="532" spans="1:10" x14ac:dyDescent="0.25">
      <c r="A532" s="166">
        <v>512</v>
      </c>
      <c r="B532" s="43">
        <f t="shared" ca="1" si="29"/>
        <v>43</v>
      </c>
      <c r="C532" s="47">
        <f t="shared" ca="1" si="30"/>
        <v>95.9598419420917</v>
      </c>
      <c r="D532" s="52">
        <f t="shared" ca="1" si="31"/>
        <v>6573.1914457407438</v>
      </c>
      <c r="E532" s="48">
        <f t="shared" ca="1" si="32"/>
        <v>-276684.97436579783</v>
      </c>
      <c r="J532">
        <v>1216505.9284667289</v>
      </c>
    </row>
    <row r="533" spans="1:10" x14ac:dyDescent="0.25">
      <c r="A533" s="166">
        <v>513</v>
      </c>
      <c r="B533" s="43">
        <f t="shared" ref="B533:B596" ca="1" si="33">VLOOKUP(RAND(),$A$10:$C$14,3)</f>
        <v>43</v>
      </c>
      <c r="C533" s="47">
        <f t="shared" ref="C533:C596" ca="1" si="34">$E$8+RAND()*($E$9-$E$8)</f>
        <v>89.338511158793253</v>
      </c>
      <c r="D533" s="52">
        <f t="shared" ref="D533:D596" ca="1" si="35">NORMINV(RAND(),$E$13,$E$14)</f>
        <v>18773.414187511076</v>
      </c>
      <c r="E533" s="48">
        <f t="shared" ref="E533:E596" ca="1" si="36">($C$3-B533-C533)*D533-$C$4-$C$5</f>
        <v>1190134.449747676</v>
      </c>
      <c r="J533">
        <v>734895.44892181922</v>
      </c>
    </row>
    <row r="534" spans="1:10" x14ac:dyDescent="0.25">
      <c r="A534" s="166">
        <v>514</v>
      </c>
      <c r="B534" s="43">
        <f t="shared" ca="1" si="33"/>
        <v>45</v>
      </c>
      <c r="C534" s="47">
        <f t="shared" ca="1" si="34"/>
        <v>90.74048548169813</v>
      </c>
      <c r="D534" s="52">
        <f t="shared" ca="1" si="35"/>
        <v>10054.246218821945</v>
      </c>
      <c r="E534" s="48">
        <f t="shared" ca="1" si="36"/>
        <v>138739.04559124587</v>
      </c>
      <c r="J534">
        <v>-205104.85385424818</v>
      </c>
    </row>
    <row r="535" spans="1:10" x14ac:dyDescent="0.25">
      <c r="A535" s="166">
        <v>515</v>
      </c>
      <c r="B535" s="43">
        <f t="shared" ca="1" si="33"/>
        <v>47</v>
      </c>
      <c r="C535" s="47">
        <f t="shared" ca="1" si="34"/>
        <v>85.637884109802897</v>
      </c>
      <c r="D535" s="52">
        <f t="shared" ca="1" si="35"/>
        <v>12648.485976707809</v>
      </c>
      <c r="E535" s="48">
        <f t="shared" ca="1" si="36"/>
        <v>471804.59105720697</v>
      </c>
      <c r="J535">
        <v>621217.03664477053</v>
      </c>
    </row>
    <row r="536" spans="1:10" x14ac:dyDescent="0.25">
      <c r="A536" s="166">
        <v>516</v>
      </c>
      <c r="B536" s="43">
        <f t="shared" ca="1" si="33"/>
        <v>46</v>
      </c>
      <c r="C536" s="47">
        <f t="shared" ca="1" si="34"/>
        <v>92.673902189868656</v>
      </c>
      <c r="D536" s="52">
        <f t="shared" ca="1" si="35"/>
        <v>15669.167436846523</v>
      </c>
      <c r="E536" s="48">
        <f t="shared" ca="1" si="36"/>
        <v>728718.09924085462</v>
      </c>
      <c r="J536">
        <v>-9929.488523929962</v>
      </c>
    </row>
    <row r="537" spans="1:10" x14ac:dyDescent="0.25">
      <c r="A537" s="166">
        <v>517</v>
      </c>
      <c r="B537" s="43">
        <f t="shared" ca="1" si="33"/>
        <v>47</v>
      </c>
      <c r="C537" s="47">
        <f t="shared" ca="1" si="34"/>
        <v>80.034774311503796</v>
      </c>
      <c r="D537" s="52">
        <f t="shared" ca="1" si="35"/>
        <v>18589.22922912232</v>
      </c>
      <c r="E537" s="48">
        <f t="shared" ca="1" si="36"/>
        <v>1267239.538305094</v>
      </c>
      <c r="J537">
        <v>625965.79492608295</v>
      </c>
    </row>
    <row r="538" spans="1:10" x14ac:dyDescent="0.25">
      <c r="A538" s="166">
        <v>518</v>
      </c>
      <c r="B538" s="43">
        <f t="shared" ca="1" si="33"/>
        <v>45</v>
      </c>
      <c r="C538" s="47">
        <f t="shared" ca="1" si="34"/>
        <v>94.471891045725798</v>
      </c>
      <c r="D538" s="52">
        <f t="shared" ca="1" si="35"/>
        <v>8218.7991586992248</v>
      </c>
      <c r="E538" s="48">
        <f t="shared" ca="1" si="36"/>
        <v>-99810.470272694132</v>
      </c>
      <c r="J538">
        <v>967819.89426919911</v>
      </c>
    </row>
    <row r="539" spans="1:10" x14ac:dyDescent="0.25">
      <c r="A539" s="166">
        <v>519</v>
      </c>
      <c r="B539" s="43">
        <f t="shared" ca="1" si="33"/>
        <v>47</v>
      </c>
      <c r="C539" s="47">
        <f t="shared" ca="1" si="34"/>
        <v>84.248309035588846</v>
      </c>
      <c r="D539" s="52">
        <f t="shared" ca="1" si="35"/>
        <v>15942.698453152654</v>
      </c>
      <c r="E539" s="48">
        <f t="shared" ca="1" si="36"/>
        <v>877279.7013944271</v>
      </c>
      <c r="J539">
        <v>188918.07589608291</v>
      </c>
    </row>
    <row r="540" spans="1:10" x14ac:dyDescent="0.25">
      <c r="A540" s="166">
        <v>520</v>
      </c>
      <c r="B540" s="43">
        <f t="shared" ca="1" si="33"/>
        <v>45</v>
      </c>
      <c r="C540" s="47">
        <f t="shared" ca="1" si="34"/>
        <v>96.426559161681098</v>
      </c>
      <c r="D540" s="52">
        <f t="shared" ca="1" si="35"/>
        <v>4571.5981912795505</v>
      </c>
      <c r="E540" s="48">
        <f t="shared" ca="1" si="36"/>
        <v>-508217.45243382355</v>
      </c>
      <c r="J540">
        <v>21723.276688981452</v>
      </c>
    </row>
    <row r="541" spans="1:10" x14ac:dyDescent="0.25">
      <c r="A541" s="166">
        <v>521</v>
      </c>
      <c r="B541" s="43">
        <f t="shared" ca="1" si="33"/>
        <v>47</v>
      </c>
      <c r="C541" s="47">
        <f t="shared" ca="1" si="34"/>
        <v>92.799644051835813</v>
      </c>
      <c r="D541" s="52">
        <f t="shared" ca="1" si="35"/>
        <v>22397.655344242208</v>
      </c>
      <c r="E541" s="48">
        <f t="shared" ca="1" si="36"/>
        <v>1445831.9359955508</v>
      </c>
      <c r="J541">
        <v>718767.45560710342</v>
      </c>
    </row>
    <row r="542" spans="1:10" x14ac:dyDescent="0.25">
      <c r="A542" s="166">
        <v>522</v>
      </c>
      <c r="B542" s="43">
        <f t="shared" ca="1" si="33"/>
        <v>46</v>
      </c>
      <c r="C542" s="47">
        <f t="shared" ca="1" si="34"/>
        <v>95.527073075911915</v>
      </c>
      <c r="D542" s="52">
        <f t="shared" ca="1" si="35"/>
        <v>11751.178221732349</v>
      </c>
      <c r="E542" s="48">
        <f t="shared" ca="1" si="36"/>
        <v>262933.5182961761</v>
      </c>
      <c r="J542">
        <v>767444.50248401286</v>
      </c>
    </row>
    <row r="543" spans="1:10" x14ac:dyDescent="0.25">
      <c r="A543" s="166">
        <v>523</v>
      </c>
      <c r="B543" s="43">
        <f t="shared" ca="1" si="33"/>
        <v>46</v>
      </c>
      <c r="C543" s="47">
        <f t="shared" ca="1" si="34"/>
        <v>97.019096572431721</v>
      </c>
      <c r="D543" s="52">
        <f t="shared" ca="1" si="35"/>
        <v>17277.867203260797</v>
      </c>
      <c r="E543" s="48">
        <f t="shared" ca="1" si="36"/>
        <v>831123.97550313175</v>
      </c>
      <c r="J543">
        <v>299870.77227076446</v>
      </c>
    </row>
    <row r="544" spans="1:10" x14ac:dyDescent="0.25">
      <c r="A544" s="166">
        <v>524</v>
      </c>
      <c r="B544" s="43">
        <f t="shared" ca="1" si="33"/>
        <v>45</v>
      </c>
      <c r="C544" s="47">
        <f t="shared" ca="1" si="34"/>
        <v>80.938618114971732</v>
      </c>
      <c r="D544" s="52">
        <f t="shared" ca="1" si="35"/>
        <v>11095.638468318404</v>
      </c>
      <c r="E544" s="48">
        <f t="shared" ca="1" si="36"/>
        <v>365444.60280794138</v>
      </c>
      <c r="J544">
        <v>645830.40818270226</v>
      </c>
    </row>
    <row r="545" spans="1:10" x14ac:dyDescent="0.25">
      <c r="A545" s="166">
        <v>525</v>
      </c>
      <c r="B545" s="43">
        <f t="shared" ca="1" si="33"/>
        <v>45</v>
      </c>
      <c r="C545" s="47">
        <f t="shared" ca="1" si="34"/>
        <v>83.682411241724509</v>
      </c>
      <c r="D545" s="52">
        <f t="shared" ca="1" si="35"/>
        <v>20838.943134027188</v>
      </c>
      <c r="E545" s="48">
        <f t="shared" ca="1" si="36"/>
        <v>1507291.3901569718</v>
      </c>
      <c r="J545">
        <v>745574.41590223275</v>
      </c>
    </row>
    <row r="546" spans="1:10" x14ac:dyDescent="0.25">
      <c r="A546" s="166">
        <v>526</v>
      </c>
      <c r="B546" s="43">
        <f t="shared" ca="1" si="33"/>
        <v>44</v>
      </c>
      <c r="C546" s="47">
        <f t="shared" ca="1" si="34"/>
        <v>96.468547348183762</v>
      </c>
      <c r="D546" s="52">
        <f t="shared" ca="1" si="35"/>
        <v>14506.689286076922</v>
      </c>
      <c r="E546" s="48">
        <f t="shared" ca="1" si="36"/>
        <v>574432.06138646742</v>
      </c>
      <c r="J546">
        <v>208245.21432755096</v>
      </c>
    </row>
    <row r="547" spans="1:10" x14ac:dyDescent="0.25">
      <c r="A547" s="166">
        <v>527</v>
      </c>
      <c r="B547" s="43">
        <f t="shared" ca="1" si="33"/>
        <v>47</v>
      </c>
      <c r="C547" s="47">
        <f t="shared" ca="1" si="34"/>
        <v>96.763328803258318</v>
      </c>
      <c r="D547" s="52">
        <f t="shared" ca="1" si="35"/>
        <v>19636.162694930954</v>
      </c>
      <c r="E547" s="48">
        <f t="shared" ca="1" si="36"/>
        <v>1066444.3970921738</v>
      </c>
      <c r="J547">
        <v>763387.97020452609</v>
      </c>
    </row>
    <row r="548" spans="1:10" x14ac:dyDescent="0.25">
      <c r="A548" s="166">
        <v>528</v>
      </c>
      <c r="B548" s="43">
        <f t="shared" ca="1" si="33"/>
        <v>43</v>
      </c>
      <c r="C548" s="47">
        <f t="shared" ca="1" si="34"/>
        <v>99.008921952783368</v>
      </c>
      <c r="D548" s="52">
        <f t="shared" ca="1" si="35"/>
        <v>11615.44071447866</v>
      </c>
      <c r="E548" s="48">
        <f t="shared" ca="1" si="36"/>
        <v>242748.52403560397</v>
      </c>
      <c r="J548">
        <v>902015.64321971266</v>
      </c>
    </row>
    <row r="549" spans="1:10" x14ac:dyDescent="0.25">
      <c r="A549" s="166">
        <v>529</v>
      </c>
      <c r="B549" s="43">
        <f t="shared" ca="1" si="33"/>
        <v>46</v>
      </c>
      <c r="C549" s="47">
        <f t="shared" ca="1" si="34"/>
        <v>82.92439766786238</v>
      </c>
      <c r="D549" s="52">
        <f t="shared" ca="1" si="35"/>
        <v>16348.001336808571</v>
      </c>
      <c r="E549" s="48">
        <f t="shared" ca="1" si="36"/>
        <v>962996.10744388029</v>
      </c>
      <c r="J549">
        <v>1067083.0390473157</v>
      </c>
    </row>
    <row r="550" spans="1:10" x14ac:dyDescent="0.25">
      <c r="A550" s="166">
        <v>530</v>
      </c>
      <c r="B550" s="43">
        <f t="shared" ca="1" si="33"/>
        <v>45</v>
      </c>
      <c r="C550" s="47">
        <f t="shared" ca="1" si="34"/>
        <v>81.866108179642808</v>
      </c>
      <c r="D550" s="52">
        <f t="shared" ca="1" si="35"/>
        <v>12584.208373287594</v>
      </c>
      <c r="E550" s="48">
        <f t="shared" ca="1" si="36"/>
        <v>536958.34410794033</v>
      </c>
      <c r="J550">
        <v>916807.01951737539</v>
      </c>
    </row>
    <row r="551" spans="1:10" x14ac:dyDescent="0.25">
      <c r="A551" s="166">
        <v>531</v>
      </c>
      <c r="B551" s="43">
        <f t="shared" ca="1" si="33"/>
        <v>46</v>
      </c>
      <c r="C551" s="47">
        <f t="shared" ca="1" si="34"/>
        <v>90.593264611254398</v>
      </c>
      <c r="D551" s="52">
        <f t="shared" ca="1" si="35"/>
        <v>15151.100045819119</v>
      </c>
      <c r="E551" s="48">
        <f t="shared" ca="1" si="36"/>
        <v>703085.6936988011</v>
      </c>
      <c r="J551">
        <v>649805.91514597367</v>
      </c>
    </row>
    <row r="552" spans="1:10" x14ac:dyDescent="0.25">
      <c r="A552" s="166">
        <v>532</v>
      </c>
      <c r="B552" s="43">
        <f t="shared" ca="1" si="33"/>
        <v>46</v>
      </c>
      <c r="C552" s="47">
        <f t="shared" ca="1" si="34"/>
        <v>89.957790765836549</v>
      </c>
      <c r="D552" s="52">
        <f t="shared" ca="1" si="35"/>
        <v>13068.874727504017</v>
      </c>
      <c r="E552" s="48">
        <f t="shared" ca="1" si="36"/>
        <v>477334.47140157991</v>
      </c>
      <c r="J552">
        <v>420832.6805475289</v>
      </c>
    </row>
    <row r="553" spans="1:10" x14ac:dyDescent="0.25">
      <c r="A553" s="166">
        <v>533</v>
      </c>
      <c r="B553" s="43">
        <f t="shared" ca="1" si="33"/>
        <v>45</v>
      </c>
      <c r="C553" s="47">
        <f t="shared" ca="1" si="34"/>
        <v>89.018352095125948</v>
      </c>
      <c r="D553" s="52">
        <f t="shared" ca="1" si="35"/>
        <v>7453.2669021214333</v>
      </c>
      <c r="E553" s="48">
        <f t="shared" ca="1" si="36"/>
        <v>-143011.08931922202</v>
      </c>
      <c r="J553">
        <v>1968733.4780559223</v>
      </c>
    </row>
    <row r="554" spans="1:10" x14ac:dyDescent="0.25">
      <c r="A554" s="166">
        <v>534</v>
      </c>
      <c r="B554" s="43">
        <f t="shared" ca="1" si="33"/>
        <v>44</v>
      </c>
      <c r="C554" s="47">
        <f t="shared" ca="1" si="34"/>
        <v>98.22136971385639</v>
      </c>
      <c r="D554" s="52">
        <f t="shared" ca="1" si="35"/>
        <v>21460.73707247425</v>
      </c>
      <c r="E554" s="48">
        <f t="shared" ca="1" si="36"/>
        <v>1291548.109529864</v>
      </c>
      <c r="J554">
        <v>1311769.914335852</v>
      </c>
    </row>
    <row r="555" spans="1:10" x14ac:dyDescent="0.25">
      <c r="A555" s="166">
        <v>535</v>
      </c>
      <c r="B555" s="43">
        <f t="shared" ca="1" si="33"/>
        <v>44</v>
      </c>
      <c r="C555" s="47">
        <f t="shared" ca="1" si="34"/>
        <v>90.336971127034928</v>
      </c>
      <c r="D555" s="52">
        <f t="shared" ca="1" si="35"/>
        <v>16344.642563986004</v>
      </c>
      <c r="E555" s="48">
        <f t="shared" ca="1" si="36"/>
        <v>874126.22223262116</v>
      </c>
      <c r="J555">
        <v>751763.0969357742</v>
      </c>
    </row>
    <row r="556" spans="1:10" x14ac:dyDescent="0.25">
      <c r="A556" s="166">
        <v>536</v>
      </c>
      <c r="B556" s="43">
        <f t="shared" ca="1" si="33"/>
        <v>45</v>
      </c>
      <c r="C556" s="47">
        <f t="shared" ca="1" si="34"/>
        <v>89.908882306062949</v>
      </c>
      <c r="D556" s="52">
        <f t="shared" ca="1" si="35"/>
        <v>15533.592105207385</v>
      </c>
      <c r="E556" s="48">
        <f t="shared" ca="1" si="36"/>
        <v>772244.8850848272</v>
      </c>
      <c r="J556">
        <v>354788.21272078529</v>
      </c>
    </row>
    <row r="557" spans="1:10" x14ac:dyDescent="0.25">
      <c r="A557" s="166">
        <v>537</v>
      </c>
      <c r="B557" s="43">
        <f t="shared" ca="1" si="33"/>
        <v>46</v>
      </c>
      <c r="C557" s="47">
        <f t="shared" ca="1" si="34"/>
        <v>94.695311255450918</v>
      </c>
      <c r="D557" s="52">
        <f t="shared" ca="1" si="35"/>
        <v>13707.882079956888</v>
      </c>
      <c r="E557" s="48">
        <f t="shared" ca="1" si="36"/>
        <v>484627.90201671282</v>
      </c>
      <c r="J557">
        <v>630578.34490799229</v>
      </c>
    </row>
    <row r="558" spans="1:10" x14ac:dyDescent="0.25">
      <c r="A558" s="166">
        <v>538</v>
      </c>
      <c r="B558" s="43">
        <f t="shared" ca="1" si="33"/>
        <v>45</v>
      </c>
      <c r="C558" s="47">
        <f t="shared" ca="1" si="34"/>
        <v>84.55812683188023</v>
      </c>
      <c r="D558" s="52">
        <f t="shared" ca="1" si="35"/>
        <v>14057.047077284778</v>
      </c>
      <c r="E558" s="48">
        <f t="shared" ca="1" si="36"/>
        <v>679000.03412333713</v>
      </c>
      <c r="J558">
        <v>860412.56770196185</v>
      </c>
    </row>
    <row r="559" spans="1:10" x14ac:dyDescent="0.25">
      <c r="A559" s="166">
        <v>539</v>
      </c>
      <c r="B559" s="43">
        <f t="shared" ca="1" si="33"/>
        <v>47</v>
      </c>
      <c r="C559" s="47">
        <f t="shared" ca="1" si="34"/>
        <v>98.733179830812333</v>
      </c>
      <c r="D559" s="52">
        <f t="shared" ca="1" si="35"/>
        <v>25660.788192716394</v>
      </c>
      <c r="E559" s="48">
        <f t="shared" ca="1" si="36"/>
        <v>1649907.9996968582</v>
      </c>
      <c r="J559">
        <v>624059.18360794615</v>
      </c>
    </row>
    <row r="560" spans="1:10" x14ac:dyDescent="0.25">
      <c r="A560" s="166">
        <v>540</v>
      </c>
      <c r="B560" s="43">
        <f t="shared" ca="1" si="33"/>
        <v>44</v>
      </c>
      <c r="C560" s="47">
        <f t="shared" ca="1" si="34"/>
        <v>87.85863438141169</v>
      </c>
      <c r="D560" s="52">
        <f t="shared" ca="1" si="35"/>
        <v>17956.81159718275</v>
      </c>
      <c r="E560" s="48">
        <f t="shared" ca="1" si="36"/>
        <v>1103485.4326496911</v>
      </c>
      <c r="J560">
        <v>458067.83625868731</v>
      </c>
    </row>
    <row r="561" spans="1:10" x14ac:dyDescent="0.25">
      <c r="A561" s="166">
        <v>541</v>
      </c>
      <c r="B561" s="43">
        <f t="shared" ca="1" si="33"/>
        <v>46</v>
      </c>
      <c r="C561" s="47">
        <f t="shared" ca="1" si="34"/>
        <v>87.885860848508187</v>
      </c>
      <c r="D561" s="52">
        <f t="shared" ca="1" si="35"/>
        <v>6894.577552985671</v>
      </c>
      <c r="E561" s="48">
        <f t="shared" ca="1" si="36"/>
        <v>-206336.64017485559</v>
      </c>
      <c r="J561">
        <v>1277158.4733770294</v>
      </c>
    </row>
    <row r="562" spans="1:10" x14ac:dyDescent="0.25">
      <c r="A562" s="166">
        <v>542</v>
      </c>
      <c r="B562" s="43">
        <f t="shared" ca="1" si="33"/>
        <v>44</v>
      </c>
      <c r="C562" s="47">
        <f t="shared" ca="1" si="34"/>
        <v>89.824205494022891</v>
      </c>
      <c r="D562" s="52">
        <f t="shared" ca="1" si="35"/>
        <v>12465.301139239411</v>
      </c>
      <c r="E562" s="48">
        <f t="shared" ca="1" si="36"/>
        <v>435700.96246816078</v>
      </c>
      <c r="J562">
        <v>56990.087579570245</v>
      </c>
    </row>
    <row r="563" spans="1:10" x14ac:dyDescent="0.25">
      <c r="A563" s="166">
        <v>543</v>
      </c>
      <c r="B563" s="43">
        <f t="shared" ca="1" si="33"/>
        <v>43</v>
      </c>
      <c r="C563" s="47">
        <f t="shared" ca="1" si="34"/>
        <v>92.894898519699694</v>
      </c>
      <c r="D563" s="52">
        <f t="shared" ca="1" si="35"/>
        <v>20527.950259520429</v>
      </c>
      <c r="E563" s="48">
        <f t="shared" ca="1" si="36"/>
        <v>1321815.8972856151</v>
      </c>
      <c r="J563">
        <v>1322936.7998858653</v>
      </c>
    </row>
    <row r="564" spans="1:10" x14ac:dyDescent="0.25">
      <c r="A564" s="166">
        <v>544</v>
      </c>
      <c r="B564" s="43">
        <f t="shared" ca="1" si="33"/>
        <v>45</v>
      </c>
      <c r="C564" s="47">
        <f t="shared" ca="1" si="34"/>
        <v>96.011247864172134</v>
      </c>
      <c r="D564" s="52">
        <f t="shared" ca="1" si="35"/>
        <v>8027.2310417293002</v>
      </c>
      <c r="E564" s="48">
        <f t="shared" ca="1" si="36"/>
        <v>-133149.33669767133</v>
      </c>
      <c r="J564">
        <v>503622.82627940434</v>
      </c>
    </row>
    <row r="565" spans="1:10" x14ac:dyDescent="0.25">
      <c r="A565" s="166">
        <v>545</v>
      </c>
      <c r="B565" s="43">
        <f t="shared" ca="1" si="33"/>
        <v>43</v>
      </c>
      <c r="C565" s="47">
        <f t="shared" ca="1" si="34"/>
        <v>90.538904002516375</v>
      </c>
      <c r="D565" s="52">
        <f t="shared" ca="1" si="35"/>
        <v>11779.13367373755</v>
      </c>
      <c r="E565" s="48">
        <f t="shared" ca="1" si="36"/>
        <v>360031.6838706031</v>
      </c>
      <c r="J565">
        <v>679188.42315959046</v>
      </c>
    </row>
    <row r="566" spans="1:10" x14ac:dyDescent="0.25">
      <c r="A566" s="166">
        <v>546</v>
      </c>
      <c r="B566" s="43">
        <f t="shared" ca="1" si="33"/>
        <v>45</v>
      </c>
      <c r="C566" s="47">
        <f t="shared" ca="1" si="34"/>
        <v>80.479612602434514</v>
      </c>
      <c r="D566" s="52">
        <f t="shared" ca="1" si="35"/>
        <v>10839.573107272499</v>
      </c>
      <c r="E566" s="48">
        <f t="shared" ca="1" si="36"/>
        <v>338908.26943453168</v>
      </c>
      <c r="J566">
        <v>524882.13258334226</v>
      </c>
    </row>
    <row r="567" spans="1:10" x14ac:dyDescent="0.25">
      <c r="A567" s="166">
        <v>547</v>
      </c>
      <c r="B567" s="43">
        <f t="shared" ca="1" si="33"/>
        <v>46</v>
      </c>
      <c r="C567" s="47">
        <f t="shared" ca="1" si="34"/>
        <v>97.839274084334193</v>
      </c>
      <c r="D567" s="52">
        <f t="shared" ca="1" si="35"/>
        <v>10189.920754532875</v>
      </c>
      <c r="E567" s="48">
        <f t="shared" ca="1" si="36"/>
        <v>71579.463569786167</v>
      </c>
      <c r="J567">
        <v>1278862.3522927705</v>
      </c>
    </row>
    <row r="568" spans="1:10" x14ac:dyDescent="0.25">
      <c r="A568" s="166">
        <v>548</v>
      </c>
      <c r="B568" s="43">
        <f t="shared" ca="1" si="33"/>
        <v>45</v>
      </c>
      <c r="C568" s="47">
        <f t="shared" ca="1" si="34"/>
        <v>82.08293437420221</v>
      </c>
      <c r="D568" s="52">
        <f t="shared" ca="1" si="35"/>
        <v>15657.045932144258</v>
      </c>
      <c r="E568" s="48">
        <f t="shared" ca="1" si="36"/>
        <v>908861.09641536186</v>
      </c>
      <c r="J568">
        <v>1331022.1408340493</v>
      </c>
    </row>
    <row r="569" spans="1:10" x14ac:dyDescent="0.25">
      <c r="A569" s="166">
        <v>549</v>
      </c>
      <c r="B569" s="43">
        <f t="shared" ca="1" si="33"/>
        <v>44</v>
      </c>
      <c r="C569" s="47">
        <f t="shared" ca="1" si="34"/>
        <v>82.317242412191263</v>
      </c>
      <c r="D569" s="52">
        <f t="shared" ca="1" si="35"/>
        <v>11027.908913592406</v>
      </c>
      <c r="E569" s="48">
        <f t="shared" ca="1" si="36"/>
        <v>352934.27594669233</v>
      </c>
      <c r="J569">
        <v>1180481.0002909638</v>
      </c>
    </row>
    <row r="570" spans="1:10" x14ac:dyDescent="0.25">
      <c r="A570" s="166">
        <v>550</v>
      </c>
      <c r="B570" s="43">
        <f t="shared" ca="1" si="33"/>
        <v>45</v>
      </c>
      <c r="C570" s="47">
        <f t="shared" ca="1" si="34"/>
        <v>81.292069375120349</v>
      </c>
      <c r="D570" s="52">
        <f t="shared" ca="1" si="35"/>
        <v>19826.540178250027</v>
      </c>
      <c r="E570" s="48">
        <f t="shared" ca="1" si="36"/>
        <v>1432873.7167240935</v>
      </c>
      <c r="J570">
        <v>-165633.79710063059</v>
      </c>
    </row>
    <row r="571" spans="1:10" x14ac:dyDescent="0.25">
      <c r="A571" s="166">
        <v>551</v>
      </c>
      <c r="B571" s="43">
        <f t="shared" ca="1" si="33"/>
        <v>46</v>
      </c>
      <c r="C571" s="47">
        <f t="shared" ca="1" si="34"/>
        <v>87.878508611321436</v>
      </c>
      <c r="D571" s="52">
        <f t="shared" ca="1" si="35"/>
        <v>14533.427470739609</v>
      </c>
      <c r="E571" s="48">
        <f t="shared" ca="1" si="36"/>
        <v>673109.84542073426</v>
      </c>
      <c r="J571">
        <v>904527.46143201902</v>
      </c>
    </row>
    <row r="572" spans="1:10" x14ac:dyDescent="0.25">
      <c r="A572" s="166">
        <v>552</v>
      </c>
      <c r="B572" s="43">
        <f t="shared" ca="1" si="33"/>
        <v>45</v>
      </c>
      <c r="C572" s="47">
        <f t="shared" ca="1" si="34"/>
        <v>89.424070311889338</v>
      </c>
      <c r="D572" s="52">
        <f t="shared" ca="1" si="35"/>
        <v>12671.220761540955</v>
      </c>
      <c r="E572" s="48">
        <f t="shared" ca="1" si="36"/>
        <v>451816.89903684449</v>
      </c>
      <c r="J572">
        <v>974537.28649749979</v>
      </c>
    </row>
    <row r="573" spans="1:10" x14ac:dyDescent="0.25">
      <c r="A573" s="166">
        <v>553</v>
      </c>
      <c r="B573" s="43">
        <f t="shared" ca="1" si="33"/>
        <v>45</v>
      </c>
      <c r="C573" s="47">
        <f t="shared" ca="1" si="34"/>
        <v>83.053139912241761</v>
      </c>
      <c r="D573" s="52">
        <f t="shared" ca="1" si="35"/>
        <v>9928.9903865414817</v>
      </c>
      <c r="E573" s="48">
        <f t="shared" ca="1" si="36"/>
        <v>200880.21109372913</v>
      </c>
      <c r="J573">
        <v>529366.12624441157</v>
      </c>
    </row>
    <row r="574" spans="1:10" x14ac:dyDescent="0.25">
      <c r="A574" s="166">
        <v>554</v>
      </c>
      <c r="B574" s="43">
        <f t="shared" ca="1" si="33"/>
        <v>47</v>
      </c>
      <c r="C574" s="47">
        <f t="shared" ca="1" si="34"/>
        <v>81.563565509805215</v>
      </c>
      <c r="D574" s="52">
        <f t="shared" ca="1" si="35"/>
        <v>18929.320810461417</v>
      </c>
      <c r="E574" s="48">
        <f t="shared" ca="1" si="36"/>
        <v>1279779.9057330173</v>
      </c>
      <c r="J574">
        <v>917065.15397938597</v>
      </c>
    </row>
    <row r="575" spans="1:10" x14ac:dyDescent="0.25">
      <c r="A575" s="166">
        <v>555</v>
      </c>
      <c r="B575" s="43">
        <f t="shared" ca="1" si="33"/>
        <v>43</v>
      </c>
      <c r="C575" s="47">
        <f t="shared" ca="1" si="34"/>
        <v>92.815763178470178</v>
      </c>
      <c r="D575" s="52">
        <f t="shared" ca="1" si="35"/>
        <v>9912.2509809144613</v>
      </c>
      <c r="E575" s="48">
        <f t="shared" ca="1" si="36"/>
        <v>121910.56245826371</v>
      </c>
      <c r="J575">
        <v>723148.4517851125</v>
      </c>
    </row>
    <row r="576" spans="1:10" x14ac:dyDescent="0.25">
      <c r="A576" s="166">
        <v>556</v>
      </c>
      <c r="B576" s="43">
        <f t="shared" ca="1" si="33"/>
        <v>45</v>
      </c>
      <c r="C576" s="47">
        <f t="shared" ca="1" si="34"/>
        <v>91.47443307332756</v>
      </c>
      <c r="D576" s="52">
        <f t="shared" ca="1" si="35"/>
        <v>12852.656502457106</v>
      </c>
      <c r="E576" s="48">
        <f t="shared" ca="1" si="36"/>
        <v>446252.45945276879</v>
      </c>
      <c r="J576">
        <v>578183.36022940767</v>
      </c>
    </row>
    <row r="577" spans="1:10" x14ac:dyDescent="0.25">
      <c r="A577" s="166">
        <v>557</v>
      </c>
      <c r="B577" s="43">
        <f t="shared" ca="1" si="33"/>
        <v>46</v>
      </c>
      <c r="C577" s="47">
        <f t="shared" ca="1" si="34"/>
        <v>94.95144845876824</v>
      </c>
      <c r="D577" s="52">
        <f t="shared" ca="1" si="35"/>
        <v>12881.157622416618</v>
      </c>
      <c r="E577" s="48">
        <f t="shared" ca="1" si="36"/>
        <v>391790.4232764123</v>
      </c>
      <c r="J577">
        <v>-34579.09281399555</v>
      </c>
    </row>
    <row r="578" spans="1:10" x14ac:dyDescent="0.25">
      <c r="A578" s="166">
        <v>558</v>
      </c>
      <c r="B578" s="43">
        <f t="shared" ca="1" si="33"/>
        <v>47</v>
      </c>
      <c r="C578" s="47">
        <f t="shared" ca="1" si="34"/>
        <v>91.575274637665586</v>
      </c>
      <c r="D578" s="52">
        <f t="shared" ca="1" si="35"/>
        <v>16977.337527291438</v>
      </c>
      <c r="E578" s="48">
        <f t="shared" ca="1" si="36"/>
        <v>874717.83383481065</v>
      </c>
      <c r="J578">
        <v>577790.72984440229</v>
      </c>
    </row>
    <row r="579" spans="1:10" x14ac:dyDescent="0.25">
      <c r="A579" s="166">
        <v>559</v>
      </c>
      <c r="B579" s="43">
        <f t="shared" ca="1" si="33"/>
        <v>47</v>
      </c>
      <c r="C579" s="47">
        <f t="shared" ca="1" si="34"/>
        <v>84.700768257189736</v>
      </c>
      <c r="D579" s="52">
        <f t="shared" ca="1" si="35"/>
        <v>14865.395646901548</v>
      </c>
      <c r="E579" s="48">
        <f t="shared" ca="1" si="36"/>
        <v>743699.48893446755</v>
      </c>
      <c r="J579">
        <v>1355401.4673065888</v>
      </c>
    </row>
    <row r="580" spans="1:10" x14ac:dyDescent="0.25">
      <c r="A580" s="166">
        <v>560</v>
      </c>
      <c r="B580" s="43">
        <f t="shared" ca="1" si="33"/>
        <v>46</v>
      </c>
      <c r="C580" s="47">
        <f t="shared" ca="1" si="34"/>
        <v>83.456392463048587</v>
      </c>
      <c r="D580" s="52">
        <f t="shared" ca="1" si="35"/>
        <v>22163.961009662675</v>
      </c>
      <c r="E580" s="48">
        <f t="shared" ca="1" si="36"/>
        <v>1649559.8564034081</v>
      </c>
      <c r="J580">
        <v>361369.224070834</v>
      </c>
    </row>
    <row r="581" spans="1:10" x14ac:dyDescent="0.25">
      <c r="A581" s="166">
        <v>561</v>
      </c>
      <c r="B581" s="43">
        <f t="shared" ca="1" si="33"/>
        <v>45</v>
      </c>
      <c r="C581" s="47">
        <f t="shared" ca="1" si="34"/>
        <v>97.426997746789311</v>
      </c>
      <c r="D581" s="52">
        <f t="shared" ca="1" si="35"/>
        <v>18602.388300078652</v>
      </c>
      <c r="E581" s="48">
        <f t="shared" ca="1" si="36"/>
        <v>982512.37021938222</v>
      </c>
      <c r="J581">
        <v>1171367.8361724797</v>
      </c>
    </row>
    <row r="582" spans="1:10" x14ac:dyDescent="0.25">
      <c r="A582" s="166">
        <v>562</v>
      </c>
      <c r="B582" s="43">
        <f t="shared" ca="1" si="33"/>
        <v>47</v>
      </c>
      <c r="C582" s="47">
        <f t="shared" ca="1" si="34"/>
        <v>99.41318946834275</v>
      </c>
      <c r="D582" s="52">
        <f t="shared" ca="1" si="35"/>
        <v>13466.388982671539</v>
      </c>
      <c r="E582" s="48">
        <f t="shared" ca="1" si="36"/>
        <v>381473.8951109217</v>
      </c>
      <c r="J582">
        <v>1285880.5449696183</v>
      </c>
    </row>
    <row r="583" spans="1:10" x14ac:dyDescent="0.25">
      <c r="A583" s="166">
        <v>563</v>
      </c>
      <c r="B583" s="43">
        <f t="shared" ca="1" si="33"/>
        <v>46</v>
      </c>
      <c r="C583" s="47">
        <f t="shared" ca="1" si="34"/>
        <v>89.936130016627843</v>
      </c>
      <c r="D583" s="52">
        <f t="shared" ca="1" si="35"/>
        <v>17096.461028181544</v>
      </c>
      <c r="E583" s="48">
        <f t="shared" ca="1" si="36"/>
        <v>932992.04686610727</v>
      </c>
      <c r="J583">
        <v>767403.35417823074</v>
      </c>
    </row>
    <row r="584" spans="1:10" x14ac:dyDescent="0.25">
      <c r="A584" s="166">
        <v>564</v>
      </c>
      <c r="B584" s="43">
        <f t="shared" ca="1" si="33"/>
        <v>44</v>
      </c>
      <c r="C584" s="47">
        <f t="shared" ca="1" si="34"/>
        <v>85.056270040692795</v>
      </c>
      <c r="D584" s="52">
        <f t="shared" ca="1" si="35"/>
        <v>15868.433438524031</v>
      </c>
      <c r="E584" s="48">
        <f t="shared" ca="1" si="36"/>
        <v>903319.09522756701</v>
      </c>
      <c r="J584">
        <v>1307297.6553548886</v>
      </c>
    </row>
    <row r="585" spans="1:10" x14ac:dyDescent="0.25">
      <c r="A585" s="166">
        <v>565</v>
      </c>
      <c r="B585" s="43">
        <f t="shared" ca="1" si="33"/>
        <v>46</v>
      </c>
      <c r="C585" s="47">
        <f t="shared" ca="1" si="34"/>
        <v>80.782830965137805</v>
      </c>
      <c r="D585" s="52">
        <f t="shared" ca="1" si="35"/>
        <v>11634.642109892538</v>
      </c>
      <c r="E585" s="48">
        <f t="shared" ca="1" si="36"/>
        <v>421953.02140486217</v>
      </c>
      <c r="J585">
        <v>1281854.3969999417</v>
      </c>
    </row>
    <row r="586" spans="1:10" x14ac:dyDescent="0.25">
      <c r="A586" s="166">
        <v>566</v>
      </c>
      <c r="B586" s="43">
        <f t="shared" ca="1" si="33"/>
        <v>43</v>
      </c>
      <c r="C586" s="47">
        <f t="shared" ca="1" si="34"/>
        <v>81.347229891333683</v>
      </c>
      <c r="D586" s="52">
        <f t="shared" ca="1" si="35"/>
        <v>15978.103879354258</v>
      </c>
      <c r="E586" s="48">
        <f t="shared" ca="1" si="36"/>
        <v>991714.90964553575</v>
      </c>
      <c r="J586">
        <v>905876.34492067317</v>
      </c>
    </row>
    <row r="587" spans="1:10" x14ac:dyDescent="0.25">
      <c r="A587" s="166">
        <v>567</v>
      </c>
      <c r="B587" s="43">
        <f t="shared" ca="1" si="33"/>
        <v>45</v>
      </c>
      <c r="C587" s="47">
        <f t="shared" ca="1" si="34"/>
        <v>89.050810413820244</v>
      </c>
      <c r="D587" s="52">
        <f t="shared" ca="1" si="35"/>
        <v>14359.185269596754</v>
      </c>
      <c r="E587" s="48">
        <f t="shared" ca="1" si="36"/>
        <v>650576.70985795697</v>
      </c>
      <c r="J587">
        <v>-155714.5877004785</v>
      </c>
    </row>
    <row r="588" spans="1:10" x14ac:dyDescent="0.25">
      <c r="A588" s="166">
        <v>568</v>
      </c>
      <c r="B588" s="43">
        <f t="shared" ca="1" si="33"/>
        <v>45</v>
      </c>
      <c r="C588" s="47">
        <f t="shared" ca="1" si="34"/>
        <v>97.901528490195432</v>
      </c>
      <c r="D588" s="52">
        <f t="shared" ca="1" si="35"/>
        <v>15803.821391431044</v>
      </c>
      <c r="E588" s="48">
        <f t="shared" ca="1" si="36"/>
        <v>676761.29364478658</v>
      </c>
      <c r="J588">
        <v>523586.19580754032</v>
      </c>
    </row>
    <row r="589" spans="1:10" x14ac:dyDescent="0.25">
      <c r="A589" s="166">
        <v>569</v>
      </c>
      <c r="B589" s="43">
        <f t="shared" ca="1" si="33"/>
        <v>45</v>
      </c>
      <c r="C589" s="47">
        <f t="shared" ca="1" si="34"/>
        <v>88.048010736056227</v>
      </c>
      <c r="D589" s="52">
        <f t="shared" ca="1" si="35"/>
        <v>15878.426427180148</v>
      </c>
      <c r="E589" s="48">
        <f t="shared" ca="1" si="36"/>
        <v>841135.13061271352</v>
      </c>
      <c r="J589">
        <v>2131947.1766671413</v>
      </c>
    </row>
    <row r="590" spans="1:10" x14ac:dyDescent="0.25">
      <c r="A590" s="166">
        <v>570</v>
      </c>
      <c r="B590" s="43">
        <f t="shared" ca="1" si="33"/>
        <v>43</v>
      </c>
      <c r="C590" s="47">
        <f t="shared" ca="1" si="34"/>
        <v>90.335694793401387</v>
      </c>
      <c r="D590" s="52">
        <f t="shared" ca="1" si="35"/>
        <v>16912.285529785175</v>
      </c>
      <c r="E590" s="48">
        <f t="shared" ca="1" si="36"/>
        <v>956147.75525821373</v>
      </c>
      <c r="J590">
        <v>22012.731758813141</v>
      </c>
    </row>
    <row r="591" spans="1:10" x14ac:dyDescent="0.25">
      <c r="A591" s="166">
        <v>571</v>
      </c>
      <c r="B591" s="43">
        <f t="shared" ca="1" si="33"/>
        <v>45</v>
      </c>
      <c r="C591" s="47">
        <f t="shared" ca="1" si="34"/>
        <v>89.617579691605243</v>
      </c>
      <c r="D591" s="52">
        <f t="shared" ca="1" si="35"/>
        <v>14103.800815328932</v>
      </c>
      <c r="E591" s="48">
        <f t="shared" ca="1" si="36"/>
        <v>613226.87280483451</v>
      </c>
      <c r="J591">
        <v>996549.74945594044</v>
      </c>
    </row>
    <row r="592" spans="1:10" x14ac:dyDescent="0.25">
      <c r="A592" s="166">
        <v>572</v>
      </c>
      <c r="B592" s="43">
        <f t="shared" ca="1" si="33"/>
        <v>43</v>
      </c>
      <c r="C592" s="47">
        <f t="shared" ca="1" si="34"/>
        <v>85.671219417073431</v>
      </c>
      <c r="D592" s="52">
        <f t="shared" ca="1" si="35"/>
        <v>23274.075895479618</v>
      </c>
      <c r="E592" s="48">
        <f t="shared" ca="1" si="36"/>
        <v>1800541.1716975472</v>
      </c>
      <c r="J592">
        <v>648857.89637002442</v>
      </c>
    </row>
    <row r="593" spans="1:10" x14ac:dyDescent="0.25">
      <c r="A593" s="166">
        <v>573</v>
      </c>
      <c r="B593" s="43">
        <f t="shared" ca="1" si="33"/>
        <v>45</v>
      </c>
      <c r="C593" s="47">
        <f t="shared" ca="1" si="34"/>
        <v>81.526481525499449</v>
      </c>
      <c r="D593" s="52">
        <f t="shared" ca="1" si="35"/>
        <v>13437.623743599437</v>
      </c>
      <c r="E593" s="48">
        <f t="shared" ca="1" si="36"/>
        <v>645753.05981511297</v>
      </c>
      <c r="J593">
        <v>743816.48754083621</v>
      </c>
    </row>
    <row r="594" spans="1:10" x14ac:dyDescent="0.25">
      <c r="A594" s="166">
        <v>574</v>
      </c>
      <c r="B594" s="43">
        <f t="shared" ca="1" si="33"/>
        <v>44</v>
      </c>
      <c r="C594" s="47">
        <f t="shared" ca="1" si="34"/>
        <v>96.394712679057662</v>
      </c>
      <c r="D594" s="52">
        <f t="shared" ca="1" si="35"/>
        <v>17081.844878654068</v>
      </c>
      <c r="E594" s="48">
        <f t="shared" ca="1" si="36"/>
        <v>855178.67101799254</v>
      </c>
      <c r="J594">
        <v>316038.81099086651</v>
      </c>
    </row>
    <row r="595" spans="1:10" x14ac:dyDescent="0.25">
      <c r="A595" s="166">
        <v>575</v>
      </c>
      <c r="B595" s="43">
        <f t="shared" ca="1" si="33"/>
        <v>45</v>
      </c>
      <c r="C595" s="47">
        <f t="shared" ca="1" si="34"/>
        <v>87.836498573593374</v>
      </c>
      <c r="D595" s="52">
        <f t="shared" ca="1" si="35"/>
        <v>10755.740035615738</v>
      </c>
      <c r="E595" s="48">
        <f t="shared" ca="1" si="36"/>
        <v>249424.42296930752</v>
      </c>
      <c r="J595">
        <v>909696.39310559211</v>
      </c>
    </row>
    <row r="596" spans="1:10" x14ac:dyDescent="0.25">
      <c r="A596" s="166">
        <v>576</v>
      </c>
      <c r="B596" s="43">
        <f t="shared" ca="1" si="33"/>
        <v>47</v>
      </c>
      <c r="C596" s="47">
        <f t="shared" ca="1" si="34"/>
        <v>98.246597834378065</v>
      </c>
      <c r="D596" s="52">
        <f t="shared" ca="1" si="35"/>
        <v>13563.317184249459</v>
      </c>
      <c r="E596" s="48">
        <f t="shared" ca="1" si="36"/>
        <v>407240.30251732515</v>
      </c>
      <c r="J596">
        <v>1279867.4369698814</v>
      </c>
    </row>
    <row r="597" spans="1:10" x14ac:dyDescent="0.25">
      <c r="A597" s="166">
        <v>577</v>
      </c>
      <c r="B597" s="43">
        <f t="shared" ref="B597:B620" ca="1" si="37">VLOOKUP(RAND(),$A$10:$C$14,3)</f>
        <v>46</v>
      </c>
      <c r="C597" s="47">
        <f t="shared" ref="C597:C620" ca="1" si="38">$E$8+RAND()*($E$9-$E$8)</f>
        <v>96.739128721715588</v>
      </c>
      <c r="D597" s="52">
        <f t="shared" ref="D597:D620" ca="1" si="39">NORMINV(RAND(),$E$13,$E$14)</f>
        <v>13926.124418967092</v>
      </c>
      <c r="E597" s="48">
        <f t="shared" ref="E597:E620" ca="1" si="40">($C$3-B597-C597)*D597-$C$4-$C$5</f>
        <v>479802.11428923556</v>
      </c>
      <c r="J597">
        <v>604975.7571618075</v>
      </c>
    </row>
    <row r="598" spans="1:10" x14ac:dyDescent="0.25">
      <c r="A598" s="166">
        <v>578</v>
      </c>
      <c r="B598" s="43">
        <f t="shared" ca="1" si="37"/>
        <v>46</v>
      </c>
      <c r="C598" s="47">
        <f t="shared" ca="1" si="38"/>
        <v>81.490212888594755</v>
      </c>
      <c r="D598" s="52">
        <f t="shared" ca="1" si="39"/>
        <v>14054.627743227913</v>
      </c>
      <c r="E598" s="48">
        <f t="shared" ca="1" si="40"/>
        <v>707774.8250096736</v>
      </c>
      <c r="J598">
        <v>198375.38254298712</v>
      </c>
    </row>
    <row r="599" spans="1:10" x14ac:dyDescent="0.25">
      <c r="A599" s="166">
        <v>579</v>
      </c>
      <c r="B599" s="43">
        <f t="shared" ca="1" si="37"/>
        <v>47</v>
      </c>
      <c r="C599" s="47">
        <f t="shared" ca="1" si="38"/>
        <v>99.535306109555734</v>
      </c>
      <c r="D599" s="52">
        <f t="shared" ca="1" si="39"/>
        <v>18816.786863531044</v>
      </c>
      <c r="E599" s="48">
        <f t="shared" ca="1" si="40"/>
        <v>928056.30597344134</v>
      </c>
      <c r="J599">
        <v>776603.78315119585</v>
      </c>
    </row>
    <row r="600" spans="1:10" x14ac:dyDescent="0.25">
      <c r="A600" s="166">
        <v>580</v>
      </c>
      <c r="B600" s="43">
        <f t="shared" ca="1" si="37"/>
        <v>45</v>
      </c>
      <c r="C600" s="47">
        <f t="shared" ca="1" si="38"/>
        <v>90.946677088004137</v>
      </c>
      <c r="D600" s="52">
        <f t="shared" ca="1" si="39"/>
        <v>17214.701836168588</v>
      </c>
      <c r="E600" s="48">
        <f t="shared" ca="1" si="40"/>
        <v>946179.24551809556</v>
      </c>
      <c r="J600">
        <v>1245412.188295898</v>
      </c>
    </row>
    <row r="601" spans="1:10" x14ac:dyDescent="0.25">
      <c r="A601" s="166">
        <v>581</v>
      </c>
      <c r="B601" s="43">
        <f t="shared" ca="1" si="37"/>
        <v>43</v>
      </c>
      <c r="C601" s="47">
        <f t="shared" ca="1" si="38"/>
        <v>97.842597477408233</v>
      </c>
      <c r="D601" s="52">
        <f t="shared" ca="1" si="39"/>
        <v>14499.274275491383</v>
      </c>
      <c r="E601" s="48">
        <f t="shared" ca="1" si="40"/>
        <v>568203.84409978171</v>
      </c>
      <c r="J601">
        <v>90316.216881645611</v>
      </c>
    </row>
    <row r="602" spans="1:10" x14ac:dyDescent="0.25">
      <c r="A602" s="166">
        <v>582</v>
      </c>
      <c r="B602" s="43">
        <f t="shared" ca="1" si="37"/>
        <v>43</v>
      </c>
      <c r="C602" s="47">
        <f t="shared" ca="1" si="38"/>
        <v>93.260882154921347</v>
      </c>
      <c r="D602" s="52">
        <f t="shared" ca="1" si="39"/>
        <v>13608.189410467179</v>
      </c>
      <c r="E602" s="48">
        <f t="shared" ca="1" si="40"/>
        <v>534175.26960481075</v>
      </c>
      <c r="J602">
        <v>746073.69428101857</v>
      </c>
    </row>
    <row r="603" spans="1:10" x14ac:dyDescent="0.25">
      <c r="A603" s="166">
        <v>583</v>
      </c>
      <c r="B603" s="43">
        <f t="shared" ca="1" si="37"/>
        <v>46</v>
      </c>
      <c r="C603" s="47">
        <f t="shared" ca="1" si="38"/>
        <v>92.695530610374291</v>
      </c>
      <c r="D603" s="52">
        <f t="shared" ca="1" si="39"/>
        <v>16132.376825837713</v>
      </c>
      <c r="E603" s="48">
        <f t="shared" ca="1" si="40"/>
        <v>779473.26576752309</v>
      </c>
      <c r="J603">
        <v>892735.77492791112</v>
      </c>
    </row>
    <row r="604" spans="1:10" x14ac:dyDescent="0.25">
      <c r="A604" s="166">
        <v>584</v>
      </c>
      <c r="B604" s="43">
        <f t="shared" ca="1" si="37"/>
        <v>43</v>
      </c>
      <c r="C604" s="47">
        <f t="shared" ca="1" si="38"/>
        <v>93.378377890924355</v>
      </c>
      <c r="D604" s="52">
        <f t="shared" ca="1" si="39"/>
        <v>9986.7973904983664</v>
      </c>
      <c r="E604" s="48">
        <f t="shared" ca="1" si="40"/>
        <v>124729.32179260976</v>
      </c>
      <c r="J604">
        <v>1034078.23127687</v>
      </c>
    </row>
    <row r="605" spans="1:10" x14ac:dyDescent="0.25">
      <c r="A605" s="166">
        <v>585</v>
      </c>
      <c r="B605" s="43">
        <f t="shared" ca="1" si="37"/>
        <v>43</v>
      </c>
      <c r="C605" s="47">
        <f t="shared" ca="1" si="38"/>
        <v>81.31728415148271</v>
      </c>
      <c r="D605" s="52">
        <f t="shared" ca="1" si="39"/>
        <v>15258.85352728386</v>
      </c>
      <c r="E605" s="48">
        <f t="shared" ca="1" si="40"/>
        <v>902515.29851647932</v>
      </c>
      <c r="J605">
        <v>1174503.4839520785</v>
      </c>
    </row>
    <row r="606" spans="1:10" x14ac:dyDescent="0.25">
      <c r="A606" s="166">
        <v>586</v>
      </c>
      <c r="B606" s="43">
        <f t="shared" ca="1" si="37"/>
        <v>45</v>
      </c>
      <c r="C606" s="47">
        <f t="shared" ca="1" si="38"/>
        <v>98.012705134158395</v>
      </c>
      <c r="D606" s="52">
        <f t="shared" ca="1" si="39"/>
        <v>14857.995354260041</v>
      </c>
      <c r="E606" s="48">
        <f t="shared" ca="1" si="40"/>
        <v>574758.73472726368</v>
      </c>
      <c r="J606">
        <v>536798.53428537212</v>
      </c>
    </row>
    <row r="607" spans="1:10" x14ac:dyDescent="0.25">
      <c r="A607" s="166">
        <v>587</v>
      </c>
      <c r="B607" s="43">
        <f t="shared" ca="1" si="37"/>
        <v>44</v>
      </c>
      <c r="C607" s="47">
        <f t="shared" ca="1" si="38"/>
        <v>84.743299548586307</v>
      </c>
      <c r="D607" s="52">
        <f t="shared" ca="1" si="39"/>
        <v>9947.0676244144925</v>
      </c>
      <c r="E607" s="48">
        <f t="shared" ca="1" si="40"/>
        <v>196201.53167916881</v>
      </c>
      <c r="J607">
        <v>1553213.1852636933</v>
      </c>
    </row>
    <row r="608" spans="1:10" x14ac:dyDescent="0.25">
      <c r="A608" s="166">
        <v>588</v>
      </c>
      <c r="B608" s="43">
        <f t="shared" ca="1" si="37"/>
        <v>45</v>
      </c>
      <c r="C608" s="47">
        <f t="shared" ca="1" si="38"/>
        <v>98.88746452990209</v>
      </c>
      <c r="D608" s="52">
        <f t="shared" ca="1" si="39"/>
        <v>14360.781487560153</v>
      </c>
      <c r="E608" s="48">
        <f t="shared" ca="1" si="40"/>
        <v>509498.1534894919</v>
      </c>
      <c r="J608">
        <v>678993.51059950609</v>
      </c>
    </row>
    <row r="609" spans="1:10" x14ac:dyDescent="0.25">
      <c r="A609" s="166">
        <v>589</v>
      </c>
      <c r="B609" s="43">
        <f t="shared" ca="1" si="37"/>
        <v>44</v>
      </c>
      <c r="C609" s="47">
        <f t="shared" ca="1" si="38"/>
        <v>94.907635059232391</v>
      </c>
      <c r="D609" s="52">
        <f t="shared" ca="1" si="39"/>
        <v>19155.04032008705</v>
      </c>
      <c r="E609" s="48">
        <f t="shared" ca="1" si="40"/>
        <v>1108823.6893741414</v>
      </c>
      <c r="J609">
        <v>739877.46772209322</v>
      </c>
    </row>
    <row r="610" spans="1:10" x14ac:dyDescent="0.25">
      <c r="A610" s="166">
        <v>590</v>
      </c>
      <c r="B610" s="43">
        <f t="shared" ca="1" si="37"/>
        <v>46</v>
      </c>
      <c r="C610" s="47">
        <f t="shared" ca="1" si="38"/>
        <v>98.047688126653696</v>
      </c>
      <c r="D610" s="52">
        <f t="shared" ca="1" si="39"/>
        <v>10079.357361580673</v>
      </c>
      <c r="E610" s="48">
        <f t="shared" ca="1" si="40"/>
        <v>57851.85729552363</v>
      </c>
      <c r="J610">
        <v>524584.94372998318</v>
      </c>
    </row>
    <row r="611" spans="1:10" x14ac:dyDescent="0.25">
      <c r="A611" s="166">
        <v>591</v>
      </c>
      <c r="B611" s="43">
        <f t="shared" ca="1" si="37"/>
        <v>44</v>
      </c>
      <c r="C611" s="47">
        <f t="shared" ca="1" si="38"/>
        <v>84.722990230566424</v>
      </c>
      <c r="D611" s="52">
        <f t="shared" ca="1" si="39"/>
        <v>10426.082034446938</v>
      </c>
      <c r="E611" s="48">
        <f t="shared" ca="1" si="40"/>
        <v>254017.97071409016</v>
      </c>
      <c r="J611">
        <v>1384932.4613883314</v>
      </c>
    </row>
    <row r="612" spans="1:10" x14ac:dyDescent="0.25">
      <c r="A612" s="166">
        <v>592</v>
      </c>
      <c r="B612" s="43">
        <f t="shared" ca="1" si="37"/>
        <v>44</v>
      </c>
      <c r="C612" s="47">
        <f t="shared" ca="1" si="38"/>
        <v>97.8477159930368</v>
      </c>
      <c r="D612" s="52">
        <f t="shared" ca="1" si="39"/>
        <v>13265.796850366005</v>
      </c>
      <c r="E612" s="48">
        <f t="shared" ca="1" si="40"/>
        <v>421460.43168909615</v>
      </c>
      <c r="J612">
        <v>749149.42465106514</v>
      </c>
    </row>
    <row r="613" spans="1:10" x14ac:dyDescent="0.25">
      <c r="A613" s="166">
        <v>593</v>
      </c>
      <c r="B613" s="43">
        <f t="shared" ca="1" si="37"/>
        <v>46</v>
      </c>
      <c r="C613" s="47">
        <f t="shared" ca="1" si="38"/>
        <v>83.081137130217357</v>
      </c>
      <c r="D613" s="52">
        <f t="shared" ca="1" si="39"/>
        <v>18543.642402218771</v>
      </c>
      <c r="E613" s="48">
        <f t="shared" ca="1" si="40"/>
        <v>1223732.5103379595</v>
      </c>
      <c r="J613">
        <v>-82589.937727460754</v>
      </c>
    </row>
    <row r="614" spans="1:10" x14ac:dyDescent="0.25">
      <c r="A614" s="166">
        <v>594</v>
      </c>
      <c r="B614" s="43">
        <f t="shared" ca="1" si="37"/>
        <v>45</v>
      </c>
      <c r="C614" s="47">
        <f t="shared" ca="1" si="38"/>
        <v>84.049399246825047</v>
      </c>
      <c r="D614" s="52">
        <f t="shared" ca="1" si="39"/>
        <v>11671.530800464252</v>
      </c>
      <c r="E614" s="48">
        <f t="shared" ca="1" si="40"/>
        <v>400007.13122487208</v>
      </c>
      <c r="J614">
        <v>195468.95836895029</v>
      </c>
    </row>
    <row r="615" spans="1:10" x14ac:dyDescent="0.25">
      <c r="A615" s="166">
        <v>595</v>
      </c>
      <c r="B615" s="43">
        <f t="shared" ca="1" si="37"/>
        <v>45</v>
      </c>
      <c r="C615" s="47">
        <f t="shared" ca="1" si="38"/>
        <v>83.563141119585865</v>
      </c>
      <c r="D615" s="52">
        <f t="shared" ca="1" si="39"/>
        <v>8660.0531675393395</v>
      </c>
      <c r="E615" s="48">
        <f t="shared" ca="1" si="40"/>
        <v>42989.601235818816</v>
      </c>
      <c r="J615">
        <v>1114239.0923722228</v>
      </c>
    </row>
    <row r="616" spans="1:10" x14ac:dyDescent="0.25">
      <c r="A616" s="166">
        <v>596</v>
      </c>
      <c r="B616" s="43">
        <f t="shared" ca="1" si="37"/>
        <v>45</v>
      </c>
      <c r="C616" s="47">
        <f t="shared" ca="1" si="38"/>
        <v>87.84593735876895</v>
      </c>
      <c r="D616" s="52">
        <f t="shared" ca="1" si="39"/>
        <v>16222.793757879404</v>
      </c>
      <c r="E616" s="48">
        <f t="shared" ca="1" si="40"/>
        <v>884343.4023684964</v>
      </c>
      <c r="J616">
        <v>1603185.7342882273</v>
      </c>
    </row>
    <row r="617" spans="1:10" x14ac:dyDescent="0.25">
      <c r="A617" s="166">
        <v>597</v>
      </c>
      <c r="B617" s="43">
        <f t="shared" ca="1" si="37"/>
        <v>45</v>
      </c>
      <c r="C617" s="47">
        <f t="shared" ca="1" si="38"/>
        <v>81.37971213593795</v>
      </c>
      <c r="D617" s="52">
        <f t="shared" ca="1" si="39"/>
        <v>14820.502615761756</v>
      </c>
      <c r="E617" s="48">
        <f t="shared" ca="1" si="40"/>
        <v>817294.29703479097</v>
      </c>
      <c r="J617">
        <v>-711733.21318532585</v>
      </c>
    </row>
    <row r="618" spans="1:10" x14ac:dyDescent="0.25">
      <c r="A618" s="166">
        <v>598</v>
      </c>
      <c r="B618" s="43">
        <f t="shared" ca="1" si="37"/>
        <v>46</v>
      </c>
      <c r="C618" s="47">
        <f t="shared" ca="1" si="38"/>
        <v>82.369609959327576</v>
      </c>
      <c r="D618" s="52">
        <f t="shared" ca="1" si="39"/>
        <v>21385.495705235029</v>
      </c>
      <c r="E618" s="48">
        <f t="shared" ca="1" si="40"/>
        <v>1579740.6881356267</v>
      </c>
      <c r="J618">
        <v>363698.94263027282</v>
      </c>
    </row>
    <row r="619" spans="1:10" x14ac:dyDescent="0.25">
      <c r="A619" s="166">
        <v>599</v>
      </c>
      <c r="B619" s="43">
        <f t="shared" ca="1" si="37"/>
        <v>45</v>
      </c>
      <c r="C619" s="47">
        <f t="shared" ca="1" si="38"/>
        <v>92.633162434340264</v>
      </c>
      <c r="D619" s="52">
        <f t="shared" ca="1" si="39"/>
        <v>18056.182805705026</v>
      </c>
      <c r="E619" s="48">
        <f t="shared" ca="1" si="40"/>
        <v>1010859.97757881</v>
      </c>
      <c r="J619">
        <v>509495.00182074495</v>
      </c>
    </row>
    <row r="620" spans="1:10" x14ac:dyDescent="0.25">
      <c r="A620" s="166">
        <v>600</v>
      </c>
      <c r="B620" s="43">
        <f t="shared" ca="1" si="37"/>
        <v>46</v>
      </c>
      <c r="C620" s="47">
        <f t="shared" ca="1" si="38"/>
        <v>85.20500786524849</v>
      </c>
      <c r="D620" s="52">
        <f t="shared" ca="1" si="39"/>
        <v>16051.331209194304</v>
      </c>
      <c r="E620" s="48">
        <f t="shared" ca="1" si="40"/>
        <v>890766.43353933445</v>
      </c>
      <c r="J620">
        <v>1165276.8242898528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RowHeight="15" x14ac:dyDescent="0.25"/>
  <cols>
    <col min="1" max="1" width="23.7109375" customWidth="1"/>
    <col min="2" max="2" width="12.42578125" customWidth="1"/>
    <col min="3" max="3" width="28.140625" bestFit="1" customWidth="1"/>
    <col min="4" max="4" width="17.85546875" bestFit="1" customWidth="1"/>
    <col min="5" max="5" width="10.5703125" bestFit="1" customWidth="1"/>
    <col min="6" max="6" width="24.5703125" bestFit="1" customWidth="1"/>
  </cols>
  <sheetData>
    <row r="1" spans="1:6" x14ac:dyDescent="0.25">
      <c r="A1" s="5" t="s">
        <v>99</v>
      </c>
      <c r="B1" s="5"/>
      <c r="D1" s="9" t="s">
        <v>99</v>
      </c>
      <c r="E1" s="9" t="s">
        <v>17</v>
      </c>
      <c r="F1" s="9" t="s">
        <v>18</v>
      </c>
    </row>
    <row r="2" spans="1:6" x14ac:dyDescent="0.25">
      <c r="A2" s="7"/>
      <c r="B2" s="7"/>
      <c r="D2" s="10">
        <v>-600000</v>
      </c>
      <c r="E2" s="6">
        <v>8</v>
      </c>
      <c r="F2" s="177">
        <v>1.6E-2</v>
      </c>
    </row>
    <row r="3" spans="1:6" x14ac:dyDescent="0.25">
      <c r="A3" s="7" t="s">
        <v>4</v>
      </c>
      <c r="B3" s="167">
        <v>721415.35224636411</v>
      </c>
      <c r="C3" s="54" t="s">
        <v>229</v>
      </c>
      <c r="D3" s="10">
        <v>-300000</v>
      </c>
      <c r="E3" s="6">
        <v>9</v>
      </c>
      <c r="F3" s="177">
        <v>3.4000000000000002E-2</v>
      </c>
    </row>
    <row r="4" spans="1:6" x14ac:dyDescent="0.25">
      <c r="A4" s="7" t="s">
        <v>5</v>
      </c>
      <c r="B4" s="167">
        <v>24029.412673146762</v>
      </c>
      <c r="C4" s="54" t="s">
        <v>238</v>
      </c>
      <c r="D4" s="10">
        <v>0</v>
      </c>
      <c r="E4" s="6">
        <v>29</v>
      </c>
      <c r="F4" s="177">
        <v>9.1999999999999998E-2</v>
      </c>
    </row>
    <row r="5" spans="1:6" x14ac:dyDescent="0.25">
      <c r="A5" s="7" t="s">
        <v>6</v>
      </c>
      <c r="B5" s="167">
        <v>741846.97763146472</v>
      </c>
      <c r="C5" s="54"/>
      <c r="D5" s="10">
        <v>300000</v>
      </c>
      <c r="E5" s="6">
        <v>55</v>
      </c>
      <c r="F5" s="177">
        <v>0.20200000000000001</v>
      </c>
    </row>
    <row r="6" spans="1:6" x14ac:dyDescent="0.25">
      <c r="A6" s="7" t="s">
        <v>7</v>
      </c>
      <c r="B6" s="167" t="e">
        <v>#N/A</v>
      </c>
      <c r="C6" s="54"/>
      <c r="D6" s="10">
        <v>600000</v>
      </c>
      <c r="E6" s="6">
        <v>89</v>
      </c>
      <c r="F6" s="177">
        <v>0.38</v>
      </c>
    </row>
    <row r="7" spans="1:6" x14ac:dyDescent="0.25">
      <c r="A7" s="7" t="s">
        <v>8</v>
      </c>
      <c r="B7" s="167">
        <v>537314.00196551101</v>
      </c>
      <c r="C7" s="54" t="s">
        <v>230</v>
      </c>
      <c r="D7" s="10">
        <v>900000</v>
      </c>
      <c r="E7" s="6">
        <v>119</v>
      </c>
      <c r="F7" s="177">
        <v>0.61799999999999999</v>
      </c>
    </row>
    <row r="8" spans="1:6" x14ac:dyDescent="0.25">
      <c r="A8" s="7" t="s">
        <v>9</v>
      </c>
      <c r="B8" s="169">
        <v>288706336708.19312</v>
      </c>
      <c r="C8" s="54"/>
      <c r="D8" s="10">
        <v>1200000</v>
      </c>
      <c r="E8" s="6">
        <v>104</v>
      </c>
      <c r="F8" s="177">
        <v>0.82599999999999996</v>
      </c>
    </row>
    <row r="9" spans="1:6" x14ac:dyDescent="0.25">
      <c r="A9" s="7" t="s">
        <v>10</v>
      </c>
      <c r="B9" s="171">
        <v>0.39236830495738584</v>
      </c>
      <c r="C9" s="54"/>
      <c r="D9" s="10">
        <v>1500000</v>
      </c>
      <c r="E9" s="6">
        <v>55</v>
      </c>
      <c r="F9" s="177">
        <v>0.93600000000000005</v>
      </c>
    </row>
    <row r="10" spans="1:6" x14ac:dyDescent="0.25">
      <c r="A10" s="7" t="s">
        <v>11</v>
      </c>
      <c r="B10" s="171">
        <v>-0.22062657567499444</v>
      </c>
      <c r="C10" s="54"/>
      <c r="D10" s="10">
        <v>1800000</v>
      </c>
      <c r="E10" s="6">
        <v>17</v>
      </c>
      <c r="F10" s="177">
        <v>0.97</v>
      </c>
    </row>
    <row r="11" spans="1:6" x14ac:dyDescent="0.25">
      <c r="A11" s="7" t="s">
        <v>12</v>
      </c>
      <c r="B11" s="167">
        <v>3097796.0076545482</v>
      </c>
      <c r="C11" s="54"/>
      <c r="D11" s="10">
        <v>2100000</v>
      </c>
      <c r="E11" s="6">
        <v>13</v>
      </c>
      <c r="F11" s="177">
        <v>0.996</v>
      </c>
    </row>
    <row r="12" spans="1:6" x14ac:dyDescent="0.25">
      <c r="A12" s="7" t="s">
        <v>13</v>
      </c>
      <c r="B12" s="167">
        <v>-965848.83098740689</v>
      </c>
      <c r="C12" s="54" t="s">
        <v>231</v>
      </c>
      <c r="D12" s="10">
        <v>2400000</v>
      </c>
      <c r="E12" s="6">
        <v>2</v>
      </c>
      <c r="F12" s="177">
        <v>1</v>
      </c>
    </row>
    <row r="13" spans="1:6" x14ac:dyDescent="0.25">
      <c r="A13" s="7" t="s">
        <v>14</v>
      </c>
      <c r="B13" s="167">
        <v>2131947.1766671413</v>
      </c>
      <c r="C13" s="54" t="s">
        <v>232</v>
      </c>
      <c r="D13" s="10">
        <v>2700000</v>
      </c>
      <c r="E13" s="6">
        <v>0</v>
      </c>
      <c r="F13" s="177">
        <v>1</v>
      </c>
    </row>
    <row r="14" spans="1:6" ht="15.75" thickBot="1" x14ac:dyDescent="0.3">
      <c r="A14" s="7" t="s">
        <v>1</v>
      </c>
      <c r="B14" s="169">
        <v>360707676.123182</v>
      </c>
      <c r="D14" s="12" t="s">
        <v>19</v>
      </c>
      <c r="E14" s="12">
        <v>0</v>
      </c>
      <c r="F14" s="178">
        <v>1</v>
      </c>
    </row>
    <row r="15" spans="1:6" x14ac:dyDescent="0.25">
      <c r="A15" s="7" t="s">
        <v>15</v>
      </c>
      <c r="B15" s="167">
        <v>500</v>
      </c>
      <c r="C15" s="54" t="s">
        <v>234</v>
      </c>
      <c r="D15" s="165" t="s">
        <v>63</v>
      </c>
      <c r="E15" s="54">
        <f>COUNTIF(PortCom1!J121:J620,"&lt;0")</f>
        <v>46</v>
      </c>
      <c r="F15" s="54" t="s">
        <v>233</v>
      </c>
    </row>
    <row r="16" spans="1:6" x14ac:dyDescent="0.25">
      <c r="A16" s="7" t="s">
        <v>226</v>
      </c>
      <c r="B16" s="167">
        <v>1134088.9301741249</v>
      </c>
      <c r="D16" s="165" t="s">
        <v>64</v>
      </c>
      <c r="E16" s="173">
        <f>E15/B15</f>
        <v>9.1999999999999998E-2</v>
      </c>
      <c r="F16" s="54" t="s">
        <v>242</v>
      </c>
    </row>
    <row r="17" spans="1:6" x14ac:dyDescent="0.25">
      <c r="A17" s="7" t="s">
        <v>227</v>
      </c>
      <c r="B17" s="167">
        <v>299339.75203352561</v>
      </c>
      <c r="D17" t="s">
        <v>236</v>
      </c>
      <c r="E17" s="174">
        <f>SQRT(E16*(1-E16)/B15)</f>
        <v>1.2925633446759968E-2</v>
      </c>
      <c r="F17" s="179" t="s">
        <v>243</v>
      </c>
    </row>
    <row r="18" spans="1:6" ht="15.75" thickBot="1" x14ac:dyDescent="0.3">
      <c r="A18" s="8" t="s">
        <v>16</v>
      </c>
      <c r="B18" s="168">
        <v>47211.291316002382</v>
      </c>
      <c r="C18" s="54" t="s">
        <v>239</v>
      </c>
      <c r="D18" t="s">
        <v>237</v>
      </c>
      <c r="E18" s="173">
        <f>NORMSINV(0.975)*E17</f>
        <v>2.5333776033015853E-2</v>
      </c>
      <c r="F18" s="54" t="s">
        <v>244</v>
      </c>
    </row>
    <row r="19" spans="1:6" x14ac:dyDescent="0.25">
      <c r="A19" s="165" t="s">
        <v>71</v>
      </c>
      <c r="B19" s="172">
        <f>B3-B18</f>
        <v>674204.06093036174</v>
      </c>
      <c r="C19" s="54" t="s">
        <v>240</v>
      </c>
      <c r="D19" s="165" t="s">
        <v>71</v>
      </c>
      <c r="E19" s="170">
        <f>E16-E18</f>
        <v>6.6666223966984142E-2</v>
      </c>
      <c r="F19" s="175" t="s">
        <v>245</v>
      </c>
    </row>
    <row r="20" spans="1:6" x14ac:dyDescent="0.25">
      <c r="A20" s="165" t="s">
        <v>73</v>
      </c>
      <c r="B20" s="172">
        <f>B3+B18</f>
        <v>768626.64356236649</v>
      </c>
      <c r="C20" s="54" t="s">
        <v>241</v>
      </c>
      <c r="D20" s="165" t="s">
        <v>73</v>
      </c>
      <c r="E20" s="170">
        <f>E16+E18</f>
        <v>0.11733377603301585</v>
      </c>
      <c r="F20" s="54" t="s">
        <v>246</v>
      </c>
    </row>
    <row r="23" spans="1:6" x14ac:dyDescent="0.25">
      <c r="A23" t="s">
        <v>222</v>
      </c>
      <c r="B23" t="s">
        <v>99</v>
      </c>
    </row>
    <row r="24" spans="1:6" x14ac:dyDescent="0.25">
      <c r="A24" t="s">
        <v>225</v>
      </c>
      <c r="B24">
        <v>-600000</v>
      </c>
    </row>
    <row r="25" spans="1:6" x14ac:dyDescent="0.25">
      <c r="B25">
        <v>-300000</v>
      </c>
    </row>
    <row r="26" spans="1:6" x14ac:dyDescent="0.25">
      <c r="B26">
        <v>0</v>
      </c>
    </row>
    <row r="27" spans="1:6" x14ac:dyDescent="0.25">
      <c r="B27">
        <v>300000</v>
      </c>
    </row>
    <row r="28" spans="1:6" x14ac:dyDescent="0.25">
      <c r="B28">
        <v>600000</v>
      </c>
    </row>
    <row r="29" spans="1:6" x14ac:dyDescent="0.25">
      <c r="B29">
        <v>900000</v>
      </c>
    </row>
    <row r="30" spans="1:6" x14ac:dyDescent="0.25">
      <c r="B30">
        <v>1200000</v>
      </c>
    </row>
    <row r="31" spans="1:6" x14ac:dyDescent="0.25">
      <c r="B31">
        <v>1500000</v>
      </c>
    </row>
    <row r="32" spans="1:6" x14ac:dyDescent="0.25">
      <c r="B32">
        <v>1800000</v>
      </c>
    </row>
    <row r="33" spans="2:4" x14ac:dyDescent="0.25">
      <c r="B33">
        <v>2100000</v>
      </c>
    </row>
    <row r="34" spans="2:4" x14ac:dyDescent="0.25">
      <c r="B34">
        <v>2400000</v>
      </c>
    </row>
    <row r="35" spans="2:4" x14ac:dyDescent="0.25">
      <c r="B35">
        <v>2700000</v>
      </c>
    </row>
    <row r="42" spans="2:4" x14ac:dyDescent="0.25">
      <c r="D42">
        <f>TINV(0.05,499)</f>
        <v>1.964729390987682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0.85546875" customWidth="1"/>
    <col min="2" max="2" width="10.5703125" bestFit="1" customWidth="1"/>
    <col min="3" max="3" width="13.5703125" bestFit="1" customWidth="1"/>
  </cols>
  <sheetData>
    <row r="1" spans="1:3" x14ac:dyDescent="0.25">
      <c r="A1" s="9" t="s">
        <v>99</v>
      </c>
      <c r="B1" s="9" t="s">
        <v>17</v>
      </c>
      <c r="C1" s="9" t="s">
        <v>18</v>
      </c>
    </row>
    <row r="2" spans="1:3" x14ac:dyDescent="0.25">
      <c r="A2" s="176">
        <v>-600000</v>
      </c>
      <c r="B2" s="7">
        <v>8</v>
      </c>
      <c r="C2" s="11">
        <v>1.6E-2</v>
      </c>
    </row>
    <row r="3" spans="1:3" x14ac:dyDescent="0.25">
      <c r="A3" s="176">
        <v>-300000</v>
      </c>
      <c r="B3" s="7">
        <v>9</v>
      </c>
      <c r="C3" s="11">
        <v>3.4000000000000002E-2</v>
      </c>
    </row>
    <row r="4" spans="1:3" x14ac:dyDescent="0.25">
      <c r="A4" s="176">
        <v>0</v>
      </c>
      <c r="B4" s="7">
        <v>29</v>
      </c>
      <c r="C4" s="11">
        <v>9.1999999999999998E-2</v>
      </c>
    </row>
    <row r="5" spans="1:3" x14ac:dyDescent="0.25">
      <c r="A5" s="176">
        <v>300000</v>
      </c>
      <c r="B5" s="7">
        <v>55</v>
      </c>
      <c r="C5" s="11">
        <v>0.20200000000000001</v>
      </c>
    </row>
    <row r="6" spans="1:3" x14ac:dyDescent="0.25">
      <c r="A6" s="176">
        <v>600000</v>
      </c>
      <c r="B6" s="7">
        <v>89</v>
      </c>
      <c r="C6" s="11">
        <v>0.38</v>
      </c>
    </row>
    <row r="7" spans="1:3" x14ac:dyDescent="0.25">
      <c r="A7" s="176">
        <v>900000</v>
      </c>
      <c r="B7" s="7">
        <v>119</v>
      </c>
      <c r="C7" s="11">
        <v>0.61799999999999999</v>
      </c>
    </row>
    <row r="8" spans="1:3" x14ac:dyDescent="0.25">
      <c r="A8" s="176">
        <v>1200000</v>
      </c>
      <c r="B8" s="7">
        <v>104</v>
      </c>
      <c r="C8" s="11">
        <v>0.82599999999999996</v>
      </c>
    </row>
    <row r="9" spans="1:3" x14ac:dyDescent="0.25">
      <c r="A9" s="176">
        <v>1500000</v>
      </c>
      <c r="B9" s="7">
        <v>55</v>
      </c>
      <c r="C9" s="11">
        <v>0.93600000000000005</v>
      </c>
    </row>
    <row r="10" spans="1:3" x14ac:dyDescent="0.25">
      <c r="A10" s="176">
        <v>1800000</v>
      </c>
      <c r="B10" s="7">
        <v>17</v>
      </c>
      <c r="C10" s="11">
        <v>0.97</v>
      </c>
    </row>
    <row r="11" spans="1:3" x14ac:dyDescent="0.25">
      <c r="A11" s="176">
        <v>2100000</v>
      </c>
      <c r="B11" s="7">
        <v>13</v>
      </c>
      <c r="C11" s="11">
        <v>0.996</v>
      </c>
    </row>
    <row r="12" spans="1:3" x14ac:dyDescent="0.25">
      <c r="A12" s="176">
        <v>2400000</v>
      </c>
      <c r="B12" s="7">
        <v>2</v>
      </c>
      <c r="C12" s="11">
        <v>1</v>
      </c>
    </row>
    <row r="13" spans="1:3" x14ac:dyDescent="0.25">
      <c r="A13" s="176">
        <v>2700000</v>
      </c>
      <c r="B13" s="7">
        <v>0</v>
      </c>
      <c r="C13" s="11">
        <v>1</v>
      </c>
    </row>
    <row r="14" spans="1:3" ht="15.75" thickBot="1" x14ac:dyDescent="0.3">
      <c r="A14" s="8" t="s">
        <v>19</v>
      </c>
      <c r="B14" s="8">
        <v>0</v>
      </c>
      <c r="C14" s="13"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/>
  </sheetViews>
  <sheetFormatPr defaultRowHeight="13.5" customHeight="1" x14ac:dyDescent="0.25"/>
  <cols>
    <col min="1" max="1" width="2.5703125" customWidth="1"/>
    <col min="2" max="2" width="12.85546875" customWidth="1"/>
    <col min="3" max="3" width="10.42578125" customWidth="1"/>
    <col min="4" max="4" width="11" customWidth="1"/>
    <col min="5" max="5" width="10.7109375" customWidth="1"/>
    <col min="6" max="6" width="12.5703125" customWidth="1"/>
    <col min="7" max="7" width="12" customWidth="1"/>
    <col min="8" max="8" width="13.140625" customWidth="1"/>
    <col min="9" max="9" width="3" customWidth="1"/>
    <col min="10" max="10" width="2.7109375" customWidth="1"/>
    <col min="11" max="11" width="12.85546875" customWidth="1"/>
    <col min="12" max="12" width="10.42578125" customWidth="1"/>
    <col min="13" max="13" width="9" customWidth="1"/>
    <col min="14" max="14" width="12.5703125" customWidth="1"/>
    <col min="15" max="15" width="12.85546875" customWidth="1"/>
    <col min="16" max="16" width="14" customWidth="1"/>
    <col min="17" max="17" width="12.140625" customWidth="1"/>
  </cols>
  <sheetData>
    <row r="1" spans="1:17" ht="13.5" customHeight="1" x14ac:dyDescent="0.25">
      <c r="B1" s="41" t="s">
        <v>88</v>
      </c>
      <c r="C1" s="1"/>
      <c r="D1" s="1"/>
      <c r="H1" s="1"/>
      <c r="K1" s="41" t="s">
        <v>88</v>
      </c>
      <c r="L1" s="128"/>
      <c r="M1" s="128"/>
      <c r="Q1" s="128"/>
    </row>
    <row r="2" spans="1:17" ht="13.5" customHeight="1" x14ac:dyDescent="0.25">
      <c r="C2" s="1"/>
      <c r="D2" s="1"/>
      <c r="F2" s="111" t="s">
        <v>92</v>
      </c>
      <c r="G2" s="114">
        <v>125</v>
      </c>
      <c r="H2" s="1"/>
      <c r="L2" s="128"/>
      <c r="M2" s="128"/>
      <c r="O2" s="111" t="s">
        <v>92</v>
      </c>
      <c r="P2" s="114">
        <v>125</v>
      </c>
      <c r="Q2" s="128"/>
    </row>
    <row r="3" spans="1:17" ht="13.5" customHeight="1" x14ac:dyDescent="0.25">
      <c r="B3" s="110" t="s">
        <v>89</v>
      </c>
      <c r="C3" s="111"/>
      <c r="D3" s="112">
        <f>G2-G3</f>
        <v>50</v>
      </c>
      <c r="E3" s="1"/>
      <c r="F3" s="95" t="s">
        <v>93</v>
      </c>
      <c r="G3" s="115">
        <v>75</v>
      </c>
      <c r="H3" s="1"/>
      <c r="K3" s="110" t="s">
        <v>89</v>
      </c>
      <c r="L3" s="111"/>
      <c r="M3" s="112">
        <f>P2-P3</f>
        <v>50</v>
      </c>
      <c r="N3" s="128"/>
      <c r="O3" s="95" t="s">
        <v>93</v>
      </c>
      <c r="P3" s="115">
        <v>75</v>
      </c>
      <c r="Q3" s="128"/>
    </row>
    <row r="4" spans="1:17" ht="13.5" customHeight="1" x14ac:dyDescent="0.25">
      <c r="B4" s="87" t="s">
        <v>90</v>
      </c>
      <c r="C4" s="95"/>
      <c r="D4" s="113">
        <f>15</f>
        <v>15</v>
      </c>
      <c r="E4" s="1"/>
      <c r="H4" s="1"/>
      <c r="K4" s="87" t="s">
        <v>90</v>
      </c>
      <c r="L4" s="95"/>
      <c r="M4" s="113">
        <f>15</f>
        <v>15</v>
      </c>
      <c r="N4" s="128"/>
      <c r="Q4" s="128"/>
    </row>
    <row r="5" spans="1:17" ht="13.5" customHeight="1" x14ac:dyDescent="0.25">
      <c r="B5" s="87" t="s">
        <v>91</v>
      </c>
      <c r="C5" s="95"/>
      <c r="D5" s="113">
        <v>30</v>
      </c>
      <c r="E5" s="1"/>
      <c r="F5" s="41" t="s">
        <v>51</v>
      </c>
      <c r="G5" s="1"/>
      <c r="H5" s="65"/>
      <c r="K5" s="87" t="s">
        <v>91</v>
      </c>
      <c r="L5" s="95"/>
      <c r="M5" s="113">
        <v>30</v>
      </c>
      <c r="N5" s="128"/>
      <c r="O5" s="41" t="s">
        <v>51</v>
      </c>
      <c r="P5" s="128"/>
      <c r="Q5" s="65"/>
    </row>
    <row r="6" spans="1:17" ht="13.5" customHeight="1" x14ac:dyDescent="0.25">
      <c r="C6" s="1"/>
      <c r="D6" s="1"/>
      <c r="E6" s="1"/>
      <c r="F6" s="95" t="s">
        <v>4</v>
      </c>
      <c r="G6" s="95">
        <v>100</v>
      </c>
      <c r="H6" s="65"/>
      <c r="L6" s="128"/>
      <c r="M6" s="128"/>
      <c r="N6" s="128"/>
      <c r="O6" s="95" t="s">
        <v>4</v>
      </c>
      <c r="P6" s="95">
        <v>100</v>
      </c>
      <c r="Q6" s="65"/>
    </row>
    <row r="7" spans="1:17" ht="13.5" customHeight="1" x14ac:dyDescent="0.25">
      <c r="B7" s="116" t="s">
        <v>94</v>
      </c>
      <c r="C7" s="111"/>
      <c r="D7" s="117">
        <v>100</v>
      </c>
      <c r="E7" s="1"/>
      <c r="F7" s="95" t="s">
        <v>52</v>
      </c>
      <c r="G7" s="95">
        <v>20</v>
      </c>
      <c r="H7" s="65"/>
      <c r="K7" s="116" t="s">
        <v>94</v>
      </c>
      <c r="L7" s="111"/>
      <c r="M7" s="117">
        <v>100</v>
      </c>
      <c r="N7" s="128"/>
      <c r="O7" s="95" t="s">
        <v>52</v>
      </c>
      <c r="P7" s="95">
        <v>20</v>
      </c>
      <c r="Q7" s="65"/>
    </row>
    <row r="8" spans="1:17" ht="13.5" customHeight="1" x14ac:dyDescent="0.25">
      <c r="C8" s="1"/>
      <c r="D8" s="1"/>
      <c r="E8" s="1"/>
      <c r="H8" s="65"/>
      <c r="L8" s="128"/>
      <c r="M8" s="128"/>
      <c r="N8" s="128"/>
      <c r="Q8" s="65"/>
    </row>
    <row r="9" spans="1:17" ht="13.5" customHeight="1" x14ac:dyDescent="0.25">
      <c r="B9" s="124" t="s">
        <v>193</v>
      </c>
      <c r="C9" s="109"/>
      <c r="D9" s="109"/>
      <c r="E9" s="267" t="s">
        <v>144</v>
      </c>
      <c r="F9" s="268"/>
      <c r="G9" s="72"/>
      <c r="K9" s="124" t="s">
        <v>193</v>
      </c>
      <c r="L9" s="125"/>
      <c r="M9" s="125"/>
      <c r="N9" s="267" t="s">
        <v>144</v>
      </c>
      <c r="O9" s="268"/>
      <c r="P9" s="72"/>
    </row>
    <row r="10" spans="1:17" ht="13.5" customHeight="1" x14ac:dyDescent="0.25">
      <c r="B10" s="70" t="s">
        <v>58</v>
      </c>
      <c r="C10" s="88" t="s">
        <v>0</v>
      </c>
      <c r="D10" s="85" t="s">
        <v>145</v>
      </c>
      <c r="E10" s="70" t="s">
        <v>146</v>
      </c>
      <c r="F10" s="70" t="s">
        <v>147</v>
      </c>
      <c r="G10" s="70" t="s">
        <v>58</v>
      </c>
      <c r="K10" s="126" t="s">
        <v>58</v>
      </c>
      <c r="L10" s="88" t="s">
        <v>0</v>
      </c>
      <c r="M10" s="85" t="s">
        <v>145</v>
      </c>
      <c r="N10" s="126" t="s">
        <v>146</v>
      </c>
      <c r="O10" s="126" t="s">
        <v>147</v>
      </c>
      <c r="P10" s="126" t="s">
        <v>58</v>
      </c>
    </row>
    <row r="11" spans="1:17" ht="13.5" customHeight="1" x14ac:dyDescent="0.25">
      <c r="A11" s="49">
        <v>-2</v>
      </c>
      <c r="B11" s="70">
        <f t="shared" ref="B11:B16" si="0">INT(NORMINV(NORMSDIST(A11),$G$6,$G$7))</f>
        <v>60</v>
      </c>
      <c r="C11" s="86">
        <v>0.02</v>
      </c>
      <c r="D11" s="86">
        <f>C11</f>
        <v>0.02</v>
      </c>
      <c r="E11" s="86">
        <v>0</v>
      </c>
      <c r="F11" s="86">
        <f t="shared" ref="F11:F16" si="1">D11</f>
        <v>0.02</v>
      </c>
      <c r="G11" s="70">
        <f t="shared" ref="G11:G16" si="2">B11</f>
        <v>60</v>
      </c>
      <c r="J11" s="49">
        <v>-2</v>
      </c>
      <c r="K11" s="126">
        <f t="shared" ref="K11:K16" si="3">INT(NORMINV(NORMSDIST(J11),$G$6,$G$7))</f>
        <v>60</v>
      </c>
      <c r="L11" s="86">
        <v>0.02</v>
      </c>
      <c r="M11" s="91"/>
      <c r="N11" s="91"/>
      <c r="O11" s="91"/>
      <c r="P11" s="126"/>
    </row>
    <row r="12" spans="1:17" ht="13.5" customHeight="1" x14ac:dyDescent="0.25">
      <c r="A12" s="49">
        <v>-1</v>
      </c>
      <c r="B12" s="70">
        <f t="shared" si="0"/>
        <v>80</v>
      </c>
      <c r="C12" s="86">
        <v>0.15</v>
      </c>
      <c r="D12" s="86">
        <f>D11+C12</f>
        <v>0.16999999999999998</v>
      </c>
      <c r="E12" s="86">
        <f>F11</f>
        <v>0.02</v>
      </c>
      <c r="F12" s="86">
        <f t="shared" si="1"/>
        <v>0.16999999999999998</v>
      </c>
      <c r="G12" s="70">
        <f t="shared" si="2"/>
        <v>80</v>
      </c>
      <c r="J12" s="49">
        <v>-1</v>
      </c>
      <c r="K12" s="126">
        <f t="shared" si="3"/>
        <v>80</v>
      </c>
      <c r="L12" s="86">
        <v>0.15</v>
      </c>
      <c r="M12" s="91"/>
      <c r="N12" s="91"/>
      <c r="O12" s="91"/>
      <c r="P12" s="126"/>
    </row>
    <row r="13" spans="1:17" ht="13.5" customHeight="1" x14ac:dyDescent="0.25">
      <c r="A13" s="49">
        <v>0</v>
      </c>
      <c r="B13" s="70">
        <f t="shared" si="0"/>
        <v>100</v>
      </c>
      <c r="C13" s="86">
        <v>0.33</v>
      </c>
      <c r="D13" s="86">
        <f>D12+C13</f>
        <v>0.5</v>
      </c>
      <c r="E13" s="86">
        <f>F12</f>
        <v>0.16999999999999998</v>
      </c>
      <c r="F13" s="86">
        <f t="shared" si="1"/>
        <v>0.5</v>
      </c>
      <c r="G13" s="70">
        <f t="shared" si="2"/>
        <v>100</v>
      </c>
      <c r="J13" s="49">
        <v>0</v>
      </c>
      <c r="K13" s="126">
        <f t="shared" si="3"/>
        <v>100</v>
      </c>
      <c r="L13" s="86">
        <v>0.33</v>
      </c>
      <c r="M13" s="91"/>
      <c r="N13" s="91"/>
      <c r="O13" s="91"/>
      <c r="P13" s="126"/>
    </row>
    <row r="14" spans="1:17" ht="13.5" customHeight="1" x14ac:dyDescent="0.25">
      <c r="A14" s="49">
        <v>1</v>
      </c>
      <c r="B14" s="70">
        <f t="shared" si="0"/>
        <v>120</v>
      </c>
      <c r="C14" s="86">
        <v>0.33</v>
      </c>
      <c r="D14" s="86">
        <f>D13+C14</f>
        <v>0.83000000000000007</v>
      </c>
      <c r="E14" s="86">
        <f>F13</f>
        <v>0.5</v>
      </c>
      <c r="F14" s="86">
        <f t="shared" si="1"/>
        <v>0.83000000000000007</v>
      </c>
      <c r="G14" s="70">
        <f t="shared" si="2"/>
        <v>120</v>
      </c>
      <c r="J14" s="49">
        <v>1</v>
      </c>
      <c r="K14" s="126">
        <f t="shared" si="3"/>
        <v>120</v>
      </c>
      <c r="L14" s="86">
        <v>0.33</v>
      </c>
      <c r="M14" s="91"/>
      <c r="N14" s="91"/>
      <c r="O14" s="91"/>
      <c r="P14" s="126"/>
    </row>
    <row r="15" spans="1:17" ht="13.5" customHeight="1" x14ac:dyDescent="0.25">
      <c r="A15" s="49">
        <v>2</v>
      </c>
      <c r="B15" s="70">
        <f t="shared" si="0"/>
        <v>140</v>
      </c>
      <c r="C15" s="86">
        <v>0.15</v>
      </c>
      <c r="D15" s="86">
        <f>D14+C15</f>
        <v>0.98000000000000009</v>
      </c>
      <c r="E15" s="86">
        <f>F14</f>
        <v>0.83000000000000007</v>
      </c>
      <c r="F15" s="86">
        <f t="shared" si="1"/>
        <v>0.98000000000000009</v>
      </c>
      <c r="G15" s="70">
        <f t="shared" si="2"/>
        <v>140</v>
      </c>
      <c r="J15" s="49">
        <v>2</v>
      </c>
      <c r="K15" s="126">
        <f t="shared" si="3"/>
        <v>140</v>
      </c>
      <c r="L15" s="86">
        <v>0.15</v>
      </c>
      <c r="M15" s="91"/>
      <c r="N15" s="91"/>
      <c r="O15" s="91"/>
      <c r="P15" s="126"/>
    </row>
    <row r="16" spans="1:17" ht="13.5" customHeight="1" x14ac:dyDescent="0.25">
      <c r="A16" s="49">
        <v>3</v>
      </c>
      <c r="B16" s="70">
        <f t="shared" si="0"/>
        <v>160</v>
      </c>
      <c r="C16" s="86">
        <v>0.02</v>
      </c>
      <c r="D16" s="86">
        <f>D15+C16</f>
        <v>1</v>
      </c>
      <c r="E16" s="86">
        <f>F15</f>
        <v>0.98000000000000009</v>
      </c>
      <c r="F16" s="86">
        <f t="shared" si="1"/>
        <v>1</v>
      </c>
      <c r="G16" s="70">
        <f t="shared" si="2"/>
        <v>160</v>
      </c>
      <c r="J16" s="49">
        <v>3</v>
      </c>
      <c r="K16" s="126">
        <f t="shared" si="3"/>
        <v>160</v>
      </c>
      <c r="L16" s="86">
        <v>0.02</v>
      </c>
      <c r="M16" s="91"/>
      <c r="N16" s="91"/>
      <c r="O16" s="91"/>
      <c r="P16" s="126"/>
    </row>
    <row r="17" spans="2:17" ht="13.5" customHeight="1" x14ac:dyDescent="0.25">
      <c r="B17" s="95" t="s">
        <v>149</v>
      </c>
      <c r="C17" s="121">
        <f>SUM(C11:C16)</f>
        <v>1</v>
      </c>
      <c r="D17" s="54"/>
      <c r="K17" s="95" t="s">
        <v>149</v>
      </c>
      <c r="L17" s="121">
        <v>1</v>
      </c>
      <c r="M17" s="54"/>
    </row>
    <row r="18" spans="2:17" ht="13.5" customHeight="1" x14ac:dyDescent="0.25">
      <c r="B18" s="130"/>
      <c r="C18" s="120"/>
      <c r="D18" s="54"/>
      <c r="K18" s="130"/>
      <c r="L18" s="120"/>
      <c r="M18" s="54"/>
    </row>
    <row r="19" spans="2:17" ht="13.5" customHeight="1" x14ac:dyDescent="0.25">
      <c r="B19" s="269" t="s">
        <v>193</v>
      </c>
      <c r="C19" s="270"/>
      <c r="D19" s="270"/>
      <c r="E19" s="144"/>
      <c r="F19" s="144"/>
      <c r="K19" s="269" t="s">
        <v>193</v>
      </c>
      <c r="L19" s="270"/>
      <c r="M19" s="270"/>
      <c r="N19" s="144"/>
      <c r="O19" s="144"/>
    </row>
    <row r="20" spans="2:17" ht="13.5" customHeight="1" x14ac:dyDescent="0.25">
      <c r="B20" s="128">
        <v>0.42859999999999998</v>
      </c>
      <c r="C20" s="143">
        <f>VLOOKUP(B20,$E$11:$G$16,3)</f>
        <v>100</v>
      </c>
      <c r="D20" s="54" t="s">
        <v>197</v>
      </c>
      <c r="K20" s="128">
        <v>0.42859999999999998</v>
      </c>
      <c r="L20" s="143">
        <f>VLOOKUP(K20,$E$11:$G$16,3)</f>
        <v>100</v>
      </c>
      <c r="M20" s="54"/>
    </row>
    <row r="21" spans="2:17" ht="13.5" customHeight="1" x14ac:dyDescent="0.25">
      <c r="B21" s="130"/>
      <c r="C21" s="120"/>
      <c r="D21" t="s">
        <v>198</v>
      </c>
      <c r="K21" s="130"/>
      <c r="L21" s="120"/>
    </row>
    <row r="22" spans="2:17" ht="13.5" customHeight="1" x14ac:dyDescent="0.25">
      <c r="B22" s="130"/>
      <c r="C22" s="120"/>
      <c r="K22" s="130"/>
      <c r="L22" s="120"/>
    </row>
    <row r="23" spans="2:17" ht="13.5" customHeight="1" x14ac:dyDescent="0.25">
      <c r="B23" s="269" t="s">
        <v>194</v>
      </c>
      <c r="C23" s="271"/>
      <c r="D23" s="271"/>
      <c r="E23" s="111" t="s">
        <v>195</v>
      </c>
      <c r="F23" s="145">
        <v>60</v>
      </c>
      <c r="G23" s="111" t="s">
        <v>196</v>
      </c>
      <c r="H23" s="145">
        <v>160</v>
      </c>
      <c r="K23" s="269" t="s">
        <v>194</v>
      </c>
      <c r="L23" s="271"/>
      <c r="M23" s="271"/>
      <c r="N23" s="111" t="s">
        <v>195</v>
      </c>
      <c r="O23" s="145">
        <v>60</v>
      </c>
      <c r="P23" s="111" t="s">
        <v>196</v>
      </c>
      <c r="Q23" s="145">
        <v>160</v>
      </c>
    </row>
    <row r="24" spans="2:17" ht="13.5" customHeight="1" x14ac:dyDescent="0.25">
      <c r="B24" s="128">
        <v>0.42859999999999998</v>
      </c>
      <c r="C24" s="4">
        <f>$F$23+B24*($H$23-$F$23)</f>
        <v>102.86</v>
      </c>
      <c r="D24" s="54" t="s">
        <v>199</v>
      </c>
      <c r="K24" s="128">
        <v>0.42859999999999998</v>
      </c>
      <c r="L24" s="4">
        <f>$F$23+K24*($H$23-$F$23)</f>
        <v>102.86</v>
      </c>
      <c r="M24" s="54"/>
    </row>
    <row r="25" spans="2:17" ht="13.5" customHeight="1" x14ac:dyDescent="0.25">
      <c r="B25" s="130"/>
      <c r="C25" s="120"/>
      <c r="D25" t="s">
        <v>198</v>
      </c>
      <c r="K25" s="130"/>
      <c r="L25" s="120"/>
    </row>
    <row r="26" spans="2:17" ht="13.5" customHeight="1" x14ac:dyDescent="0.25">
      <c r="B26" s="130"/>
      <c r="C26" s="120"/>
      <c r="D26" s="54"/>
      <c r="K26" s="130"/>
      <c r="L26" s="120"/>
      <c r="M26" s="54"/>
    </row>
    <row r="27" spans="2:17" ht="13.5" customHeight="1" x14ac:dyDescent="0.25">
      <c r="B27" s="116" t="s">
        <v>51</v>
      </c>
      <c r="C27" s="146"/>
      <c r="D27" s="147"/>
      <c r="E27" s="110"/>
      <c r="F27" s="110"/>
      <c r="G27" s="110"/>
      <c r="H27" s="110"/>
      <c r="K27" s="116" t="s">
        <v>51</v>
      </c>
      <c r="L27" s="146"/>
      <c r="M27" s="147"/>
      <c r="N27" s="110"/>
      <c r="O27" s="110"/>
      <c r="P27" s="110"/>
      <c r="Q27" s="110"/>
    </row>
    <row r="28" spans="2:17" ht="13.5" customHeight="1" x14ac:dyDescent="0.25">
      <c r="B28" s="62">
        <v>0.96276166302236454</v>
      </c>
      <c r="C28" s="143">
        <f>NORMINV(B28,$G$6,$G$7)</f>
        <v>135.67347746368725</v>
      </c>
      <c r="D28" s="54" t="s">
        <v>200</v>
      </c>
      <c r="G28" t="s">
        <v>201</v>
      </c>
      <c r="K28" s="62">
        <v>0.96276166302236454</v>
      </c>
      <c r="L28" s="143">
        <f>NORMINV(K28,$G$6,$G$7)</f>
        <v>135.67347746368725</v>
      </c>
      <c r="M28" s="54"/>
    </row>
    <row r="29" spans="2:17" ht="13.5" customHeight="1" x14ac:dyDescent="0.25">
      <c r="B29" s="62">
        <v>0.20053095168838553</v>
      </c>
      <c r="C29" s="143">
        <f>NORMINV(B29,$G$6,$G$7)</f>
        <v>83.205475391311268</v>
      </c>
      <c r="D29" s="54"/>
      <c r="K29" s="62">
        <v>0.20053095168838553</v>
      </c>
      <c r="L29" s="143">
        <f>NORMINV(K29,$G$6,$G$7)</f>
        <v>83.205475391311268</v>
      </c>
      <c r="M29" s="54"/>
    </row>
    <row r="30" spans="2:17" ht="13.5" customHeight="1" x14ac:dyDescent="0.25">
      <c r="B30" s="62">
        <v>0.66900488876050712</v>
      </c>
      <c r="C30" s="143">
        <f>NORMINV(B30,$G$6,$G$7)</f>
        <v>108.74334048844209</v>
      </c>
      <c r="D30" s="54"/>
      <c r="K30" s="62">
        <v>0.66900488876050712</v>
      </c>
      <c r="L30" s="143">
        <f>NORMINV(K30,$G$6,$G$7)</f>
        <v>108.74334048844209</v>
      </c>
      <c r="M30" s="54"/>
    </row>
    <row r="31" spans="2:17" ht="13.5" customHeight="1" x14ac:dyDescent="0.25">
      <c r="B31" s="130"/>
      <c r="C31" s="120"/>
      <c r="D31" s="54"/>
      <c r="K31" s="130"/>
      <c r="L31" s="120"/>
      <c r="M31" s="54"/>
    </row>
    <row r="32" spans="2:17" ht="13.5" customHeight="1" x14ac:dyDescent="0.25">
      <c r="B32" s="41" t="s">
        <v>95</v>
      </c>
      <c r="C32" s="1"/>
      <c r="D32" s="54" t="s">
        <v>437</v>
      </c>
      <c r="E32" s="1"/>
      <c r="F32" s="1"/>
      <c r="G32" s="1"/>
      <c r="H32" s="1"/>
      <c r="K32" s="41" t="s">
        <v>95</v>
      </c>
      <c r="L32" s="128"/>
      <c r="M32" s="65"/>
      <c r="N32" s="128"/>
      <c r="O32" s="128"/>
      <c r="P32" s="128"/>
      <c r="Q32" s="128"/>
    </row>
    <row r="33" spans="2:17" ht="13.5" customHeight="1" x14ac:dyDescent="0.25">
      <c r="B33" s="41" t="s">
        <v>51</v>
      </c>
      <c r="C33" s="65"/>
      <c r="D33" s="1"/>
      <c r="E33" s="1"/>
      <c r="F33" s="1"/>
      <c r="G33" s="54" t="s">
        <v>203</v>
      </c>
      <c r="H33" s="1"/>
      <c r="K33" s="41" t="s">
        <v>51</v>
      </c>
      <c r="L33" s="65"/>
      <c r="M33" s="128"/>
      <c r="N33" s="128"/>
      <c r="O33" s="128"/>
      <c r="P33" s="65"/>
      <c r="Q33" s="128"/>
    </row>
    <row r="34" spans="2:17" ht="13.5" customHeight="1" x14ac:dyDescent="0.25">
      <c r="B34" s="1" t="s">
        <v>31</v>
      </c>
      <c r="C34" s="4">
        <f ca="1">SUM(C36:C39)</f>
        <v>349</v>
      </c>
      <c r="D34" s="4">
        <f ca="1">SUM(D36:D39)</f>
        <v>300</v>
      </c>
      <c r="E34" s="65"/>
      <c r="F34" s="65" t="s">
        <v>438</v>
      </c>
      <c r="G34" s="1"/>
      <c r="H34" s="3"/>
      <c r="K34" s="128" t="s">
        <v>31</v>
      </c>
      <c r="L34" s="4">
        <f>SUM(L36:L39)</f>
        <v>0</v>
      </c>
      <c r="M34" s="4">
        <f>SUM(M36:M39)</f>
        <v>0</v>
      </c>
      <c r="N34" s="65"/>
      <c r="O34" s="128"/>
      <c r="P34" s="128"/>
      <c r="Q34" s="3"/>
    </row>
    <row r="35" spans="2:17" ht="13.5" customHeight="1" x14ac:dyDescent="0.25">
      <c r="B35" s="70" t="s">
        <v>33</v>
      </c>
      <c r="C35" s="70" t="s">
        <v>58</v>
      </c>
      <c r="D35" s="70" t="s">
        <v>472</v>
      </c>
      <c r="E35" s="98" t="s">
        <v>96</v>
      </c>
      <c r="F35" s="98" t="s">
        <v>97</v>
      </c>
      <c r="G35" s="98" t="s">
        <v>98</v>
      </c>
      <c r="H35" s="70" t="s">
        <v>99</v>
      </c>
      <c r="K35" s="126" t="s">
        <v>33</v>
      </c>
      <c r="L35" s="126" t="s">
        <v>58</v>
      </c>
      <c r="M35" s="220" t="s">
        <v>472</v>
      </c>
      <c r="N35" s="126" t="s">
        <v>96</v>
      </c>
      <c r="O35" s="126" t="s">
        <v>97</v>
      </c>
      <c r="P35" s="126" t="s">
        <v>98</v>
      </c>
      <c r="Q35" s="126" t="s">
        <v>99</v>
      </c>
    </row>
    <row r="36" spans="2:17" ht="13.5" customHeight="1" x14ac:dyDescent="0.25">
      <c r="B36" s="70">
        <v>1</v>
      </c>
      <c r="C36" s="97">
        <f ca="1">INT(NORMINV(RAND(),$G$6,$G$7))</f>
        <v>138</v>
      </c>
      <c r="D36" s="97">
        <f ca="1">IF($D$7&gt;=C36,C36,$D$7)</f>
        <v>100</v>
      </c>
      <c r="E36" s="118">
        <f ca="1">$D$3*D36</f>
        <v>5000</v>
      </c>
      <c r="F36" s="97">
        <f ca="1">IF($D$7&gt;=C36,$D$4*($D$7-C36),0)</f>
        <v>0</v>
      </c>
      <c r="G36" s="97">
        <f ca="1">IF($D$7&gt;=C36,0,$D$5*(C36-$D$7))</f>
        <v>1140</v>
      </c>
      <c r="H36" s="118">
        <f ca="1">E36-F36-G36</f>
        <v>3860</v>
      </c>
      <c r="K36" s="126">
        <v>1</v>
      </c>
      <c r="L36" s="97"/>
      <c r="M36" s="97"/>
      <c r="N36" s="118"/>
      <c r="O36" s="97"/>
      <c r="P36" s="97"/>
      <c r="Q36" s="118"/>
    </row>
    <row r="37" spans="2:17" ht="13.5" customHeight="1" x14ac:dyDescent="0.25">
      <c r="B37" s="70">
        <v>2</v>
      </c>
      <c r="C37" s="97">
        <f ca="1">INT(NORMINV(RAND(),$G$6,$G$7))</f>
        <v>100</v>
      </c>
      <c r="D37" s="97">
        <f ca="1">IF($D$7&gt;=C37,C37,$D$7)</f>
        <v>100</v>
      </c>
      <c r="E37" s="118">
        <f ca="1">$D$3*D37</f>
        <v>5000</v>
      </c>
      <c r="F37" s="97">
        <f ca="1">IF($D$7&gt;=C37,$D$4*($D$7-C37),0)</f>
        <v>0</v>
      </c>
      <c r="G37" s="97">
        <f ca="1">IF($D$7&gt;=C37,0,$D$5*(C37-$D$7))</f>
        <v>0</v>
      </c>
      <c r="H37" s="118">
        <f ca="1">E37-F37-G37</f>
        <v>5000</v>
      </c>
      <c r="K37" s="126">
        <v>2</v>
      </c>
      <c r="L37" s="97"/>
      <c r="M37" s="97"/>
      <c r="N37" s="118"/>
      <c r="O37" s="97"/>
      <c r="P37" s="97"/>
      <c r="Q37" s="118"/>
    </row>
    <row r="38" spans="2:17" ht="13.5" customHeight="1" x14ac:dyDescent="0.25">
      <c r="B38" s="220"/>
      <c r="C38" s="97"/>
      <c r="D38" s="97"/>
      <c r="E38" s="118"/>
      <c r="F38" s="97"/>
      <c r="G38" s="97"/>
      <c r="H38" s="118"/>
      <c r="K38" s="220"/>
      <c r="L38" s="97"/>
      <c r="M38" s="97"/>
      <c r="N38" s="118"/>
      <c r="O38" s="97"/>
      <c r="P38" s="97"/>
      <c r="Q38" s="118"/>
    </row>
    <row r="39" spans="2:17" ht="13.5" customHeight="1" x14ac:dyDescent="0.25">
      <c r="B39" s="70">
        <v>3</v>
      </c>
      <c r="C39" s="97">
        <f ca="1">ROUND(NORMINV(RAND(),$G$6,$G$7),0)</f>
        <v>111</v>
      </c>
      <c r="D39" s="97">
        <f ca="1">MIN($D$7,C39)</f>
        <v>100</v>
      </c>
      <c r="E39" s="118">
        <f ca="1">$D$3*D39</f>
        <v>5000</v>
      </c>
      <c r="F39" s="97">
        <f ca="1">$D$4*($D$7-D39)</f>
        <v>0</v>
      </c>
      <c r="G39" s="97">
        <f ca="1">$D$5*(C39-D39)</f>
        <v>330</v>
      </c>
      <c r="H39" s="118">
        <f ca="1">E39-F39-G39</f>
        <v>4670</v>
      </c>
      <c r="K39" s="126">
        <v>3</v>
      </c>
      <c r="L39" s="97"/>
      <c r="M39" s="97"/>
      <c r="N39" s="118"/>
      <c r="O39" s="97"/>
      <c r="P39" s="97"/>
      <c r="Q39" s="118"/>
    </row>
    <row r="40" spans="2:17" ht="13.5" customHeight="1" x14ac:dyDescent="0.25">
      <c r="B40" s="83"/>
      <c r="C40" s="54" t="s">
        <v>200</v>
      </c>
      <c r="G40" s="207" t="s">
        <v>408</v>
      </c>
      <c r="K40" s="130"/>
    </row>
    <row r="41" spans="2:17" ht="13.5" customHeight="1" x14ac:dyDescent="0.25">
      <c r="B41" s="53" t="s">
        <v>59</v>
      </c>
      <c r="C41" s="1"/>
      <c r="D41" s="207" t="s">
        <v>406</v>
      </c>
      <c r="F41" s="207" t="s">
        <v>407</v>
      </c>
      <c r="H41" s="54" t="s">
        <v>204</v>
      </c>
      <c r="K41" s="127" t="s">
        <v>59</v>
      </c>
      <c r="L41" s="128"/>
    </row>
    <row r="42" spans="2:17" ht="13.5" customHeight="1" x14ac:dyDescent="0.25">
      <c r="B42" s="105" t="s">
        <v>60</v>
      </c>
      <c r="C42" s="234">
        <f ca="1">AVERAGE(H36:H39)</f>
        <v>4510</v>
      </c>
      <c r="E42" s="54" t="s">
        <v>202</v>
      </c>
      <c r="K42" s="105" t="s">
        <v>60</v>
      </c>
      <c r="L42" s="118"/>
    </row>
    <row r="43" spans="2:17" ht="13.5" customHeight="1" x14ac:dyDescent="0.25">
      <c r="B43" s="105" t="s">
        <v>52</v>
      </c>
      <c r="C43" s="97">
        <f ca="1">STDEV(H36:H39)</f>
        <v>586.60037504249863</v>
      </c>
      <c r="G43" s="54" t="s">
        <v>439</v>
      </c>
      <c r="K43" s="105" t="s">
        <v>52</v>
      </c>
      <c r="L43" s="97"/>
    </row>
    <row r="44" spans="2:17" ht="13.5" customHeight="1" x14ac:dyDescent="0.25">
      <c r="B44" s="105" t="s">
        <v>61</v>
      </c>
      <c r="C44" s="101">
        <f ca="1">MIN(H36:H39)</f>
        <v>3860</v>
      </c>
      <c r="K44" s="105" t="s">
        <v>61</v>
      </c>
      <c r="L44" s="101"/>
    </row>
    <row r="45" spans="2:17" ht="13.5" customHeight="1" x14ac:dyDescent="0.25">
      <c r="B45" s="105" t="s">
        <v>62</v>
      </c>
      <c r="C45" s="118">
        <f ca="1">MAX(H36:H39)</f>
        <v>5000</v>
      </c>
      <c r="G45" s="54" t="s">
        <v>440</v>
      </c>
      <c r="K45" s="105" t="s">
        <v>62</v>
      </c>
      <c r="L45" s="118"/>
    </row>
    <row r="46" spans="2:17" ht="13.5" customHeight="1" x14ac:dyDescent="0.25">
      <c r="B46" s="105" t="s">
        <v>100</v>
      </c>
      <c r="C46" s="235">
        <f ca="1">D34/C34</f>
        <v>0.85959885386819479</v>
      </c>
      <c r="D46" s="54" t="s">
        <v>205</v>
      </c>
      <c r="K46" s="105" t="s">
        <v>100</v>
      </c>
      <c r="L46" s="119"/>
    </row>
    <row r="47" spans="2:17" ht="13.5" customHeight="1" x14ac:dyDescent="0.25">
      <c r="B47" s="105" t="s">
        <v>104</v>
      </c>
      <c r="C47" s="69">
        <f ca="1">STDEV(H36:H39)/SQRT(COUNT(H36:H39))</f>
        <v>338.67388443752202</v>
      </c>
      <c r="K47" s="105" t="s">
        <v>104</v>
      </c>
      <c r="L47" s="69"/>
    </row>
  </sheetData>
  <mergeCells count="6">
    <mergeCell ref="N9:O9"/>
    <mergeCell ref="E9:F9"/>
    <mergeCell ref="B19:D19"/>
    <mergeCell ref="B23:D23"/>
    <mergeCell ref="K19:M19"/>
    <mergeCell ref="K23:M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/>
  </sheetViews>
  <sheetFormatPr defaultRowHeight="15" x14ac:dyDescent="0.25"/>
  <cols>
    <col min="1" max="1" width="6" customWidth="1"/>
    <col min="2" max="2" width="25" customWidth="1"/>
    <col min="3" max="3" width="11.42578125" customWidth="1"/>
    <col min="4" max="4" width="14.140625" customWidth="1"/>
    <col min="5" max="5" width="14" bestFit="1" customWidth="1"/>
    <col min="6" max="7" width="13.85546875" customWidth="1"/>
    <col min="8" max="8" width="11.7109375" customWidth="1"/>
  </cols>
  <sheetData>
    <row r="1" spans="1:9" x14ac:dyDescent="0.25">
      <c r="A1" s="41" t="s">
        <v>444</v>
      </c>
      <c r="E1" t="s">
        <v>441</v>
      </c>
    </row>
    <row r="2" spans="1:9" x14ac:dyDescent="0.25">
      <c r="A2" t="s">
        <v>248</v>
      </c>
      <c r="B2" s="227" t="s">
        <v>249</v>
      </c>
      <c r="C2" s="236">
        <v>100</v>
      </c>
      <c r="E2" t="s">
        <v>266</v>
      </c>
      <c r="F2" s="227">
        <v>100</v>
      </c>
    </row>
    <row r="3" spans="1:9" x14ac:dyDescent="0.25">
      <c r="B3" t="s">
        <v>445</v>
      </c>
      <c r="C3" s="227">
        <v>15</v>
      </c>
      <c r="E3" t="s">
        <v>267</v>
      </c>
      <c r="F3" s="227">
        <v>20</v>
      </c>
    </row>
    <row r="4" spans="1:9" x14ac:dyDescent="0.25">
      <c r="B4" t="s">
        <v>446</v>
      </c>
      <c r="C4" s="227">
        <v>30</v>
      </c>
    </row>
    <row r="5" spans="1:9" x14ac:dyDescent="0.25">
      <c r="B5" t="s">
        <v>447</v>
      </c>
      <c r="C5" s="227">
        <v>125</v>
      </c>
    </row>
    <row r="6" spans="1:9" x14ac:dyDescent="0.25">
      <c r="B6" t="s">
        <v>93</v>
      </c>
      <c r="C6" s="227">
        <v>75</v>
      </c>
    </row>
    <row r="7" spans="1:9" x14ac:dyDescent="0.25">
      <c r="B7" t="s">
        <v>448</v>
      </c>
      <c r="C7">
        <f>C5-C6</f>
        <v>50</v>
      </c>
    </row>
    <row r="9" spans="1:9" x14ac:dyDescent="0.25">
      <c r="A9" s="184">
        <v>1</v>
      </c>
      <c r="B9" t="s">
        <v>435</v>
      </c>
    </row>
    <row r="10" spans="1:9" x14ac:dyDescent="0.25">
      <c r="B10" t="s">
        <v>434</v>
      </c>
    </row>
    <row r="11" spans="1:9" x14ac:dyDescent="0.25">
      <c r="B11" s="238" t="s">
        <v>458</v>
      </c>
    </row>
    <row r="12" spans="1:9" x14ac:dyDescent="0.25">
      <c r="A12" t="s">
        <v>253</v>
      </c>
    </row>
    <row r="13" spans="1:9" x14ac:dyDescent="0.25">
      <c r="B13" t="s">
        <v>261</v>
      </c>
      <c r="C13" t="s">
        <v>262</v>
      </c>
      <c r="E13" s="54" t="s">
        <v>442</v>
      </c>
      <c r="H13" s="54" t="s">
        <v>459</v>
      </c>
    </row>
    <row r="14" spans="1:9" x14ac:dyDescent="0.25">
      <c r="B14" t="s">
        <v>251</v>
      </c>
      <c r="C14" t="s">
        <v>436</v>
      </c>
      <c r="E14" s="54" t="s">
        <v>443</v>
      </c>
      <c r="G14" s="54" t="s">
        <v>460</v>
      </c>
    </row>
    <row r="15" spans="1:9" x14ac:dyDescent="0.25">
      <c r="B15" t="s">
        <v>252</v>
      </c>
      <c r="C15" t="s">
        <v>465</v>
      </c>
      <c r="E15" s="54" t="s">
        <v>449</v>
      </c>
      <c r="G15" s="54" t="s">
        <v>461</v>
      </c>
      <c r="I15" s="179" t="s">
        <v>464</v>
      </c>
    </row>
    <row r="16" spans="1:9" x14ac:dyDescent="0.25">
      <c r="B16" t="s">
        <v>254</v>
      </c>
      <c r="C16" t="s">
        <v>466</v>
      </c>
      <c r="E16" s="54" t="s">
        <v>450</v>
      </c>
      <c r="G16" s="54" t="s">
        <v>467</v>
      </c>
      <c r="I16" s="54" t="s">
        <v>470</v>
      </c>
    </row>
    <row r="18" spans="1:11" x14ac:dyDescent="0.25">
      <c r="B18" t="s">
        <v>255</v>
      </c>
    </row>
    <row r="19" spans="1:11" x14ac:dyDescent="0.25">
      <c r="C19" s="54" t="s">
        <v>265</v>
      </c>
    </row>
    <row r="20" spans="1:11" x14ac:dyDescent="0.25">
      <c r="B20" t="s">
        <v>257</v>
      </c>
      <c r="C20" t="s">
        <v>258</v>
      </c>
      <c r="F20" s="54" t="s">
        <v>263</v>
      </c>
    </row>
    <row r="21" spans="1:11" x14ac:dyDescent="0.25">
      <c r="B21" t="s">
        <v>259</v>
      </c>
      <c r="C21" t="s">
        <v>260</v>
      </c>
      <c r="F21" s="54" t="s">
        <v>264</v>
      </c>
    </row>
    <row r="22" spans="1:11" x14ac:dyDescent="0.25">
      <c r="C22" s="54" t="s">
        <v>443</v>
      </c>
      <c r="E22" s="54"/>
      <c r="F22" s="54" t="s">
        <v>450</v>
      </c>
      <c r="G22" s="54"/>
      <c r="J22" s="54" t="s">
        <v>455</v>
      </c>
    </row>
    <row r="23" spans="1:11" x14ac:dyDescent="0.25">
      <c r="B23" s="54"/>
      <c r="D23" s="54" t="s">
        <v>449</v>
      </c>
      <c r="F23" s="54"/>
      <c r="H23" s="54" t="s">
        <v>453</v>
      </c>
    </row>
    <row r="24" spans="1:11" x14ac:dyDescent="0.25">
      <c r="B24" s="54" t="s">
        <v>442</v>
      </c>
      <c r="D24" s="54"/>
      <c r="E24" s="54" t="s">
        <v>451</v>
      </c>
      <c r="F24" s="54"/>
      <c r="G24" s="54" t="s">
        <v>452</v>
      </c>
      <c r="H24" s="54"/>
      <c r="I24" s="54" t="s">
        <v>454</v>
      </c>
    </row>
    <row r="25" spans="1:11" x14ac:dyDescent="0.25">
      <c r="A25" s="181" t="s">
        <v>250</v>
      </c>
      <c r="B25" s="181" t="s">
        <v>261</v>
      </c>
      <c r="C25" s="181" t="s">
        <v>251</v>
      </c>
      <c r="D25" s="181" t="s">
        <v>252</v>
      </c>
      <c r="E25" s="181" t="s">
        <v>256</v>
      </c>
      <c r="F25" s="181" t="s">
        <v>254</v>
      </c>
      <c r="G25" s="181" t="s">
        <v>98</v>
      </c>
      <c r="H25" s="221" t="s">
        <v>96</v>
      </c>
      <c r="I25" s="181" t="s">
        <v>99</v>
      </c>
      <c r="J25" s="184" t="s">
        <v>99</v>
      </c>
      <c r="K25" s="181"/>
    </row>
    <row r="26" spans="1:11" x14ac:dyDescent="0.25">
      <c r="A26" s="181">
        <v>1</v>
      </c>
      <c r="B26" s="181">
        <f ca="1">ROUND(NORMINV(RAND(),$F$2,$F$3),0)</f>
        <v>105</v>
      </c>
      <c r="C26" s="181">
        <f ca="1">IF($C$2&gt;=B26,B26,$C$2)</f>
        <v>100</v>
      </c>
      <c r="D26" s="181">
        <f ca="1">IF($C$2&gt;=B26,$C$2-B26,0)</f>
        <v>0</v>
      </c>
      <c r="E26" s="181">
        <f ca="1">$C$3*D26</f>
        <v>0</v>
      </c>
      <c r="F26" s="181">
        <f ca="1">IF($C$2&gt;=B26,0,B26-$C$2)</f>
        <v>5</v>
      </c>
      <c r="G26" s="181">
        <f ca="1">F26*$C$4</f>
        <v>150</v>
      </c>
      <c r="H26" s="184">
        <f ca="1">$C$7*C26</f>
        <v>5000</v>
      </c>
      <c r="I26" s="181">
        <f ca="1">$C$7*C26-E26-G26</f>
        <v>4850</v>
      </c>
      <c r="J26" s="184">
        <f ca="1">H26-E26-G26</f>
        <v>4850</v>
      </c>
    </row>
    <row r="27" spans="1:11" x14ac:dyDescent="0.25">
      <c r="A27" s="181">
        <v>2</v>
      </c>
      <c r="B27" s="181">
        <f ca="1">ROUND(NORMINV(RAND(),$F$2,$F$3),0)</f>
        <v>109</v>
      </c>
      <c r="C27" s="181">
        <f ca="1">IF(B27&lt;=$C$2,B27,$C$2)</f>
        <v>100</v>
      </c>
      <c r="D27" s="184">
        <f ca="1">IF($C$2&gt;=B27,$C$2-B27,0)</f>
        <v>0</v>
      </c>
      <c r="E27" s="181">
        <f ca="1">$C$3*D27</f>
        <v>0</v>
      </c>
      <c r="F27" s="184">
        <f ca="1">IF($C$2&gt;=B27,0,B27-$C$2)</f>
        <v>9</v>
      </c>
      <c r="G27" s="181">
        <f ca="1">F27*$C$4</f>
        <v>270</v>
      </c>
      <c r="H27" s="184">
        <f ca="1">$C$7*C27</f>
        <v>5000</v>
      </c>
      <c r="I27" s="184">
        <f ca="1">$C$7*C27-E27-G27</f>
        <v>4730</v>
      </c>
      <c r="J27" s="184">
        <f ca="1">H27-E27-G27</f>
        <v>4730</v>
      </c>
    </row>
    <row r="28" spans="1:11" x14ac:dyDescent="0.25">
      <c r="A28" s="181">
        <v>3</v>
      </c>
      <c r="B28" s="181">
        <f ca="1">ROUND(NORMINV(RAND(),$F$2,$F$3),0)</f>
        <v>132</v>
      </c>
      <c r="C28" s="181">
        <f ca="1">IF(B28&lt;=$C$2,B28,$C$2)</f>
        <v>100</v>
      </c>
      <c r="D28" s="184">
        <f ca="1">IF($C$2&gt;=B28,$C$2-B28,0)</f>
        <v>0</v>
      </c>
      <c r="E28" s="181">
        <f ca="1">$C$3*D28</f>
        <v>0</v>
      </c>
      <c r="F28" s="184">
        <f ca="1">IF($C$2&gt;=B28,0,B28-$C$2)</f>
        <v>32</v>
      </c>
      <c r="G28" s="181">
        <f ca="1">F28*$C$4</f>
        <v>960</v>
      </c>
      <c r="H28" s="184">
        <f ca="1">$C$7*C28</f>
        <v>5000</v>
      </c>
      <c r="I28" s="184">
        <f ca="1">$C$7*C28-E28-G28</f>
        <v>4040</v>
      </c>
      <c r="J28" s="184">
        <f ca="1">H28-E28-G28</f>
        <v>4040</v>
      </c>
    </row>
    <row r="29" spans="1:11" x14ac:dyDescent="0.25">
      <c r="A29" s="181">
        <v>4</v>
      </c>
      <c r="B29" s="181">
        <f ca="1">ROUND(NORMINV(RAND(),$F$2,$F$3),0)</f>
        <v>92</v>
      </c>
      <c r="C29" s="181">
        <f ca="1">IF(B29&lt;=$C$2,B29,$C$2)</f>
        <v>92</v>
      </c>
      <c r="D29" s="184">
        <f ca="1">IF($C$2&gt;=B29,$C$2-B29,0)</f>
        <v>8</v>
      </c>
      <c r="E29" s="181">
        <f ca="1">$C$3*D29</f>
        <v>120</v>
      </c>
      <c r="F29" s="184">
        <f ca="1">IF($C$2&gt;=B29,0,B29-$C$2)</f>
        <v>0</v>
      </c>
      <c r="G29" s="181">
        <f ca="1">F29*$C$4</f>
        <v>0</v>
      </c>
      <c r="H29" s="184">
        <f ca="1">$C$7*C29</f>
        <v>4600</v>
      </c>
      <c r="I29" s="184">
        <f ca="1">$C$7*C29-E29-G29</f>
        <v>4480</v>
      </c>
      <c r="J29" s="184">
        <f ca="1">H29-E29-G29</f>
        <v>4480</v>
      </c>
    </row>
    <row r="30" spans="1:11" x14ac:dyDescent="0.25">
      <c r="A30" s="184"/>
      <c r="B30" s="184"/>
      <c r="C30" s="184"/>
      <c r="D30" s="184"/>
      <c r="E30" s="184"/>
      <c r="F30" s="184"/>
      <c r="G30" s="184"/>
      <c r="H30" s="184"/>
      <c r="I30" s="184"/>
      <c r="J30" s="184"/>
    </row>
    <row r="31" spans="1:11" x14ac:dyDescent="0.25">
      <c r="A31" s="184"/>
      <c r="B31" s="184"/>
      <c r="C31" s="184"/>
      <c r="D31" s="65" t="s">
        <v>457</v>
      </c>
      <c r="E31" s="184"/>
      <c r="F31" s="208"/>
      <c r="G31" s="65"/>
      <c r="H31" s="65"/>
      <c r="I31" s="184"/>
    </row>
    <row r="32" spans="1:11" x14ac:dyDescent="0.25">
      <c r="C32" s="54" t="s">
        <v>463</v>
      </c>
      <c r="E32" s="54"/>
      <c r="F32" s="54" t="s">
        <v>468</v>
      </c>
      <c r="I32" s="54" t="s">
        <v>383</v>
      </c>
    </row>
    <row r="33" spans="1:10" x14ac:dyDescent="0.25">
      <c r="A33" s="184">
        <v>5</v>
      </c>
      <c r="B33" s="184">
        <v>115</v>
      </c>
      <c r="C33" s="184">
        <f>MIN(B33,$C$2)</f>
        <v>100</v>
      </c>
      <c r="D33" s="184">
        <f>MAX($C$2-B33,0)</f>
        <v>0</v>
      </c>
      <c r="E33" s="184">
        <f>$C$3*D33</f>
        <v>0</v>
      </c>
      <c r="F33" s="184">
        <f>MAX(B33-$C$2,0)</f>
        <v>15</v>
      </c>
      <c r="G33" s="184">
        <f>F33*$C$4</f>
        <v>450</v>
      </c>
      <c r="H33" s="184">
        <f>$C$7*C33</f>
        <v>5000</v>
      </c>
      <c r="I33" s="184">
        <f>$C$7*C33--E33-G33</f>
        <v>4550</v>
      </c>
      <c r="J33" s="184">
        <f>H33-E33-G33</f>
        <v>4550</v>
      </c>
    </row>
    <row r="34" spans="1:10" x14ac:dyDescent="0.25">
      <c r="A34" s="184">
        <v>6</v>
      </c>
      <c r="B34" s="184">
        <v>88</v>
      </c>
      <c r="C34" s="184">
        <f>MIN(B34,$C$2)</f>
        <v>88</v>
      </c>
      <c r="D34" s="184">
        <f>MAX($C$2-B34,0)</f>
        <v>12</v>
      </c>
      <c r="E34" s="184">
        <f>$C$3*D34</f>
        <v>180</v>
      </c>
      <c r="F34" s="184">
        <f>MAX(B34-$C$2,0)</f>
        <v>0</v>
      </c>
      <c r="G34" s="184">
        <f>F34*$C$4</f>
        <v>0</v>
      </c>
      <c r="H34" s="184">
        <f>$C$7*C34</f>
        <v>4400</v>
      </c>
      <c r="I34" s="184">
        <f>$C$7*C34--E34-G34</f>
        <v>4580</v>
      </c>
      <c r="J34" s="184">
        <f>H34-E34-G34</f>
        <v>4220</v>
      </c>
    </row>
    <row r="35" spans="1:10" x14ac:dyDescent="0.25">
      <c r="A35" s="184">
        <v>7</v>
      </c>
      <c r="B35" s="184">
        <v>116</v>
      </c>
      <c r="C35" s="184">
        <f>MIN(B35,$C$2)</f>
        <v>100</v>
      </c>
      <c r="D35" s="184">
        <f>MAX($C$2-B35,0)</f>
        <v>0</v>
      </c>
      <c r="E35" s="184">
        <f>$C$3*D35</f>
        <v>0</v>
      </c>
      <c r="F35" s="184">
        <f>MAX(B35-$C$2,0)</f>
        <v>16</v>
      </c>
      <c r="G35" s="184">
        <f>F35*$C$4</f>
        <v>480</v>
      </c>
      <c r="H35" s="184">
        <f>$C$7*C35</f>
        <v>5000</v>
      </c>
      <c r="I35" s="184">
        <f>$C$7*C35--E35-G35</f>
        <v>4520</v>
      </c>
      <c r="J35" s="184">
        <f>H35-E35-G35</f>
        <v>4520</v>
      </c>
    </row>
    <row r="36" spans="1:10" x14ac:dyDescent="0.25">
      <c r="A36" s="184"/>
      <c r="B36" s="184"/>
      <c r="C36" s="184"/>
      <c r="D36" s="184"/>
      <c r="E36" s="184"/>
      <c r="F36" s="184"/>
      <c r="G36" s="184"/>
      <c r="H36" s="184"/>
      <c r="I36" s="184"/>
      <c r="J36" s="184"/>
    </row>
    <row r="37" spans="1:10" x14ac:dyDescent="0.25">
      <c r="A37" s="184">
        <v>8</v>
      </c>
      <c r="B37" s="184">
        <v>76</v>
      </c>
      <c r="C37" s="184">
        <f>MIN(B37,$C$2)</f>
        <v>76</v>
      </c>
      <c r="D37" s="184">
        <f>$C$2-C37</f>
        <v>24</v>
      </c>
      <c r="E37" s="184">
        <f>$C$3*D37</f>
        <v>360</v>
      </c>
      <c r="F37" s="184">
        <f>B37-C37</f>
        <v>0</v>
      </c>
      <c r="G37" s="184">
        <f>F37*$C$4</f>
        <v>0</v>
      </c>
      <c r="H37" s="184">
        <f>$C$7*C37</f>
        <v>3800</v>
      </c>
      <c r="I37" s="184">
        <f>$C$7*C37--E37-G37</f>
        <v>4160</v>
      </c>
      <c r="J37" s="184">
        <f>H37-E37-G37</f>
        <v>3440</v>
      </c>
    </row>
    <row r="38" spans="1:10" x14ac:dyDescent="0.25">
      <c r="D38" s="179" t="s">
        <v>462</v>
      </c>
      <c r="F38" s="54" t="s">
        <v>469</v>
      </c>
      <c r="I38" s="237" t="s">
        <v>456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6"/>
  <sheetViews>
    <sheetView workbookViewId="0"/>
  </sheetViews>
  <sheetFormatPr defaultRowHeight="15" x14ac:dyDescent="0.25"/>
  <cols>
    <col min="1" max="1" width="12.85546875" customWidth="1"/>
    <col min="2" max="2" width="10.5703125" style="1" customWidth="1"/>
    <col min="3" max="3" width="8.28515625" style="1" customWidth="1"/>
    <col min="4" max="4" width="12" style="1" customWidth="1"/>
    <col min="5" max="5" width="9.85546875" style="184" customWidth="1"/>
    <col min="6" max="6" width="10.5703125" style="1" customWidth="1"/>
    <col min="7" max="7" width="9.85546875" style="184" customWidth="1"/>
    <col min="8" max="8" width="10.5703125" style="1" customWidth="1"/>
    <col min="9" max="9" width="11" style="1" customWidth="1"/>
    <col min="10" max="10" width="7.7109375" customWidth="1"/>
    <col min="11" max="11" width="12.5703125" customWidth="1"/>
    <col min="12" max="12" width="9.85546875" customWidth="1"/>
    <col min="13" max="13" width="10.85546875" customWidth="1"/>
    <col min="16" max="16" width="4.42578125" customWidth="1"/>
    <col min="17" max="17" width="4.7109375" customWidth="1"/>
  </cols>
  <sheetData>
    <row r="1" spans="1:13" x14ac:dyDescent="0.25">
      <c r="A1" t="s">
        <v>88</v>
      </c>
      <c r="D1" s="1" t="s">
        <v>92</v>
      </c>
      <c r="E1" s="1"/>
      <c r="F1" s="239">
        <v>125</v>
      </c>
      <c r="G1" s="1"/>
      <c r="H1"/>
      <c r="I1"/>
      <c r="J1" s="41" t="s">
        <v>134</v>
      </c>
    </row>
    <row r="2" spans="1:13" x14ac:dyDescent="0.25">
      <c r="D2" s="1" t="s">
        <v>93</v>
      </c>
      <c r="E2" s="1"/>
      <c r="F2" s="239">
        <v>75</v>
      </c>
      <c r="G2" s="1"/>
      <c r="H2"/>
      <c r="I2"/>
      <c r="J2" s="49" t="s">
        <v>135</v>
      </c>
      <c r="K2" s="1" t="s">
        <v>137</v>
      </c>
      <c r="L2" s="1" t="s">
        <v>112</v>
      </c>
    </row>
    <row r="3" spans="1:13" x14ac:dyDescent="0.25">
      <c r="A3" t="s">
        <v>89</v>
      </c>
      <c r="C3" s="61">
        <f>F1-F2</f>
        <v>50</v>
      </c>
      <c r="E3" s="1"/>
      <c r="G3" s="1"/>
      <c r="H3"/>
      <c r="I3"/>
      <c r="J3" s="184" t="s">
        <v>136</v>
      </c>
      <c r="K3" s="1" t="s">
        <v>140</v>
      </c>
      <c r="L3" s="1" t="s">
        <v>139</v>
      </c>
    </row>
    <row r="4" spans="1:13" x14ac:dyDescent="0.25">
      <c r="A4" t="s">
        <v>90</v>
      </c>
      <c r="C4" s="240">
        <f>15</f>
        <v>15</v>
      </c>
      <c r="E4" s="53" t="s">
        <v>59</v>
      </c>
      <c r="G4" s="1"/>
      <c r="H4"/>
      <c r="I4"/>
      <c r="J4" s="1">
        <v>100</v>
      </c>
      <c r="K4" s="52">
        <v>4236.4439999999995</v>
      </c>
      <c r="L4" s="66">
        <v>0.92207222968493563</v>
      </c>
    </row>
    <row r="5" spans="1:13" x14ac:dyDescent="0.25">
      <c r="A5" t="s">
        <v>91</v>
      </c>
      <c r="C5" s="240">
        <v>30</v>
      </c>
      <c r="E5" s="49" t="s">
        <v>60</v>
      </c>
      <c r="F5" s="243">
        <f ca="1">AVERAGE(I118:I617)</f>
        <v>4556.46</v>
      </c>
      <c r="G5" s="65" t="s">
        <v>483</v>
      </c>
      <c r="H5"/>
      <c r="I5"/>
      <c r="J5" s="1">
        <v>105</v>
      </c>
      <c r="K5" s="52">
        <v>4368.3076999999994</v>
      </c>
      <c r="L5" s="66">
        <v>0.9447249143801898</v>
      </c>
    </row>
    <row r="6" spans="1:13" x14ac:dyDescent="0.25">
      <c r="E6" s="49" t="s">
        <v>52</v>
      </c>
      <c r="F6" s="4">
        <f ca="1">STDEV(I118:I617)</f>
        <v>1040.6200307975027</v>
      </c>
      <c r="G6" s="65" t="s">
        <v>484</v>
      </c>
      <c r="H6"/>
      <c r="I6"/>
      <c r="J6" s="1">
        <v>110</v>
      </c>
      <c r="K6" s="52">
        <v>4460.1747999999989</v>
      </c>
      <c r="L6" s="66">
        <v>0.96140353261929135</v>
      </c>
    </row>
    <row r="7" spans="1:13" x14ac:dyDescent="0.25">
      <c r="A7" s="41" t="s">
        <v>94</v>
      </c>
      <c r="C7" s="241">
        <v>120</v>
      </c>
      <c r="E7" s="49" t="s">
        <v>61</v>
      </c>
      <c r="F7" s="48">
        <f ca="1">MIN(I118:I617)</f>
        <v>475</v>
      </c>
      <c r="G7" s="65" t="s">
        <v>485</v>
      </c>
      <c r="H7"/>
      <c r="I7"/>
      <c r="J7" s="1">
        <v>115</v>
      </c>
      <c r="K7" s="52">
        <v>4510.0091999999995</v>
      </c>
      <c r="L7" s="66">
        <v>0.97432867713606786</v>
      </c>
    </row>
    <row r="8" spans="1:13" x14ac:dyDescent="0.25">
      <c r="E8" s="49" t="s">
        <v>62</v>
      </c>
      <c r="F8" s="64">
        <f ca="1">MAX(I118:I617)</f>
        <v>6000</v>
      </c>
      <c r="G8" s="65" t="s">
        <v>486</v>
      </c>
      <c r="H8"/>
      <c r="I8"/>
      <c r="J8" s="194">
        <v>120</v>
      </c>
      <c r="K8" s="205">
        <v>4510.9078999999992</v>
      </c>
      <c r="L8" s="206">
        <v>0.98392375821042788</v>
      </c>
    </row>
    <row r="9" spans="1:13" x14ac:dyDescent="0.25">
      <c r="A9" t="s">
        <v>51</v>
      </c>
      <c r="E9" s="49" t="s">
        <v>100</v>
      </c>
      <c r="F9" s="242">
        <f ca="1">C14/B14</f>
        <v>0.98195937873357231</v>
      </c>
      <c r="G9" s="65" t="s">
        <v>101</v>
      </c>
      <c r="H9"/>
      <c r="I9"/>
      <c r="J9" s="1">
        <v>125</v>
      </c>
      <c r="K9" s="52">
        <v>4494.4606999999996</v>
      </c>
      <c r="L9" s="66">
        <v>0.99040724323897322</v>
      </c>
    </row>
    <row r="10" spans="1:13" x14ac:dyDescent="0.25">
      <c r="A10" t="s">
        <v>4</v>
      </c>
      <c r="B10" s="226">
        <v>100</v>
      </c>
      <c r="E10" s="49" t="s">
        <v>104</v>
      </c>
      <c r="F10" s="44">
        <f ca="1">F6/SQRT(COUNT(I118:I617))</f>
        <v>46.537942552222816</v>
      </c>
      <c r="G10" s="65" t="s">
        <v>389</v>
      </c>
      <c r="H10"/>
      <c r="I10"/>
      <c r="J10" s="1">
        <v>130</v>
      </c>
      <c r="K10" s="52">
        <v>4463.8557000000001</v>
      </c>
      <c r="L10" s="66">
        <v>0.99459446963488662</v>
      </c>
    </row>
    <row r="11" spans="1:13" x14ac:dyDescent="0.25">
      <c r="A11" t="s">
        <v>52</v>
      </c>
      <c r="B11" s="226">
        <v>20</v>
      </c>
      <c r="C11" s="65"/>
      <c r="E11" s="3"/>
      <c r="I11" s="184"/>
      <c r="J11" s="1">
        <v>135</v>
      </c>
      <c r="K11" s="52">
        <v>4411.0608999999986</v>
      </c>
      <c r="L11" s="66">
        <v>0.99697256505085108</v>
      </c>
    </row>
    <row r="12" spans="1:13" x14ac:dyDescent="0.25">
      <c r="B12" s="65"/>
      <c r="C12" s="65" t="s">
        <v>481</v>
      </c>
      <c r="F12" s="65"/>
      <c r="G12" s="65"/>
      <c r="I12" s="184"/>
      <c r="J12" s="1">
        <v>140</v>
      </c>
      <c r="K12" s="52">
        <v>4349.2552999999989</v>
      </c>
      <c r="L12" s="66">
        <v>0.99841381317094446</v>
      </c>
    </row>
    <row r="13" spans="1:13" x14ac:dyDescent="0.25">
      <c r="A13" t="s">
        <v>95</v>
      </c>
      <c r="B13" s="65" t="s">
        <v>482</v>
      </c>
      <c r="E13" s="3" t="s">
        <v>476</v>
      </c>
      <c r="H13" s="209"/>
      <c r="I13" s="209"/>
      <c r="K13" s="1"/>
      <c r="M13" s="67"/>
    </row>
    <row r="14" spans="1:13" x14ac:dyDescent="0.25">
      <c r="A14" t="s">
        <v>31</v>
      </c>
      <c r="B14" s="244">
        <f ca="1">SUM(B118:B617)</f>
        <v>50220</v>
      </c>
      <c r="C14" s="244">
        <f ca="1">SUM(C118:C617)</f>
        <v>49314</v>
      </c>
      <c r="D14" s="103" t="s">
        <v>475</v>
      </c>
      <c r="H14" s="65"/>
      <c r="K14" s="1"/>
      <c r="M14" s="67"/>
    </row>
    <row r="15" spans="1:13" x14ac:dyDescent="0.25">
      <c r="C15" s="65" t="s">
        <v>474</v>
      </c>
      <c r="D15" s="65" t="s">
        <v>102</v>
      </c>
      <c r="E15" s="65"/>
      <c r="F15" s="248" t="s">
        <v>477</v>
      </c>
      <c r="G15" s="248"/>
      <c r="H15" s="65" t="s">
        <v>480</v>
      </c>
      <c r="K15" s="184"/>
      <c r="M15" s="173"/>
    </row>
    <row r="16" spans="1:13" x14ac:dyDescent="0.25">
      <c r="B16" s="247" t="s">
        <v>473</v>
      </c>
      <c r="C16" s="246"/>
      <c r="D16" s="65"/>
      <c r="E16" s="65"/>
      <c r="F16" s="245"/>
      <c r="G16" s="248" t="s">
        <v>479</v>
      </c>
      <c r="H16" s="184"/>
      <c r="I16" s="3" t="s">
        <v>103</v>
      </c>
      <c r="K16" s="184"/>
      <c r="M16" s="173"/>
    </row>
    <row r="17" spans="1:20" x14ac:dyDescent="0.25">
      <c r="A17" s="56" t="s">
        <v>33</v>
      </c>
      <c r="B17" s="1" t="s">
        <v>58</v>
      </c>
      <c r="C17" s="1" t="s">
        <v>472</v>
      </c>
      <c r="D17" s="1" t="s">
        <v>96</v>
      </c>
      <c r="E17" s="184" t="s">
        <v>471</v>
      </c>
      <c r="F17" s="1" t="s">
        <v>487</v>
      </c>
      <c r="G17" s="184" t="s">
        <v>478</v>
      </c>
      <c r="H17" s="1" t="s">
        <v>488</v>
      </c>
      <c r="I17" s="1" t="s">
        <v>489</v>
      </c>
      <c r="K17" s="184"/>
      <c r="M17" s="173"/>
    </row>
    <row r="18" spans="1:20" x14ac:dyDescent="0.25">
      <c r="A18" s="1">
        <v>1</v>
      </c>
      <c r="B18" s="4">
        <f ca="1">INT(NORMINV(RAND(),$B$10,$B$11))</f>
        <v>97</v>
      </c>
      <c r="C18" s="4">
        <f ca="1">IF($C$7&gt;=B18,B18,$C$7)</f>
        <v>97</v>
      </c>
      <c r="D18" s="64">
        <f ca="1">$C$3*C18</f>
        <v>4850</v>
      </c>
      <c r="E18" s="52">
        <f ca="1">$C$7-C18</f>
        <v>23</v>
      </c>
      <c r="F18" s="4">
        <f ca="1">$C$4*E18</f>
        <v>345</v>
      </c>
      <c r="G18" s="4">
        <f ca="1">B18-C18</f>
        <v>0</v>
      </c>
      <c r="H18" s="4">
        <f ca="1">$C$5*G18</f>
        <v>0</v>
      </c>
      <c r="I18" s="64">
        <f ca="1">D18-F18-H18</f>
        <v>4505</v>
      </c>
      <c r="K18" s="184"/>
      <c r="M18" s="173"/>
    </row>
    <row r="19" spans="1:20" x14ac:dyDescent="0.25">
      <c r="A19" s="1">
        <v>2</v>
      </c>
      <c r="B19" s="4">
        <f t="shared" ref="B19:B82" ca="1" si="0">INT(NORMINV(RAND(),$B$10,$B$11))</f>
        <v>81</v>
      </c>
      <c r="C19" s="4">
        <f t="shared" ref="C19:C82" ca="1" si="1">IF($C$7&gt;=B19,B19,$C$7)</f>
        <v>81</v>
      </c>
      <c r="D19" s="64">
        <f t="shared" ref="D19:D82" ca="1" si="2">$C$3*C19</f>
        <v>4050</v>
      </c>
      <c r="E19" s="52">
        <f t="shared" ref="E19:E82" ca="1" si="3">$C$7-C19</f>
        <v>39</v>
      </c>
      <c r="F19" s="4">
        <f t="shared" ref="F19:F82" ca="1" si="4">$C$4*E19</f>
        <v>585</v>
      </c>
      <c r="G19" s="4">
        <f t="shared" ref="G19:G82" ca="1" si="5">B19-C19</f>
        <v>0</v>
      </c>
      <c r="H19" s="4">
        <f t="shared" ref="H19:H82" ca="1" si="6">$C$5*G19</f>
        <v>0</v>
      </c>
      <c r="I19" s="64">
        <f t="shared" ref="I19:I82" ca="1" si="7">D19-F19-H19</f>
        <v>3465</v>
      </c>
      <c r="K19" s="184"/>
      <c r="M19" s="173"/>
    </row>
    <row r="20" spans="1:20" x14ac:dyDescent="0.25">
      <c r="A20" s="1">
        <v>3</v>
      </c>
      <c r="B20" s="4">
        <f t="shared" ca="1" si="0"/>
        <v>81</v>
      </c>
      <c r="C20" s="4">
        <f t="shared" ca="1" si="1"/>
        <v>81</v>
      </c>
      <c r="D20" s="64">
        <f t="shared" ca="1" si="2"/>
        <v>4050</v>
      </c>
      <c r="E20" s="52">
        <f t="shared" ca="1" si="3"/>
        <v>39</v>
      </c>
      <c r="F20" s="4">
        <f t="shared" ca="1" si="4"/>
        <v>585</v>
      </c>
      <c r="G20" s="4">
        <f t="shared" ca="1" si="5"/>
        <v>0</v>
      </c>
      <c r="H20" s="4">
        <f t="shared" ca="1" si="6"/>
        <v>0</v>
      </c>
      <c r="I20" s="64">
        <f t="shared" ca="1" si="7"/>
        <v>3465</v>
      </c>
      <c r="K20" t="s">
        <v>313</v>
      </c>
      <c r="L20" s="3" t="s">
        <v>403</v>
      </c>
      <c r="M20" s="3" t="s">
        <v>404</v>
      </c>
      <c r="P20" t="s">
        <v>495</v>
      </c>
    </row>
    <row r="21" spans="1:20" x14ac:dyDescent="0.25">
      <c r="A21" s="1">
        <v>4</v>
      </c>
      <c r="B21" s="4">
        <f t="shared" ca="1" si="0"/>
        <v>132</v>
      </c>
      <c r="C21" s="4">
        <f t="shared" ca="1" si="1"/>
        <v>120</v>
      </c>
      <c r="D21" s="64">
        <f t="shared" ca="1" si="2"/>
        <v>6000</v>
      </c>
      <c r="E21" s="52">
        <f t="shared" ca="1" si="3"/>
        <v>0</v>
      </c>
      <c r="F21" s="4">
        <f t="shared" ca="1" si="4"/>
        <v>0</v>
      </c>
      <c r="G21" s="4">
        <f t="shared" ca="1" si="5"/>
        <v>12</v>
      </c>
      <c r="H21" s="4">
        <f t="shared" ca="1" si="6"/>
        <v>360</v>
      </c>
      <c r="I21" s="64">
        <f t="shared" ca="1" si="7"/>
        <v>5640</v>
      </c>
      <c r="L21" s="184" t="s">
        <v>384</v>
      </c>
      <c r="M21" s="184" t="s">
        <v>390</v>
      </c>
      <c r="P21" s="184">
        <v>1</v>
      </c>
      <c r="Q21" t="s">
        <v>496</v>
      </c>
    </row>
    <row r="22" spans="1:20" x14ac:dyDescent="0.25">
      <c r="A22" s="1">
        <v>5</v>
      </c>
      <c r="B22" s="4">
        <f t="shared" ca="1" si="0"/>
        <v>94</v>
      </c>
      <c r="C22" s="4">
        <f t="shared" ca="1" si="1"/>
        <v>94</v>
      </c>
      <c r="D22" s="64">
        <f t="shared" ca="1" si="2"/>
        <v>4700</v>
      </c>
      <c r="E22" s="52">
        <f t="shared" ca="1" si="3"/>
        <v>26</v>
      </c>
      <c r="F22" s="4">
        <f t="shared" ca="1" si="4"/>
        <v>390</v>
      </c>
      <c r="G22" s="4">
        <f t="shared" ca="1" si="5"/>
        <v>0</v>
      </c>
      <c r="H22" s="4">
        <f t="shared" ca="1" si="6"/>
        <v>0</v>
      </c>
      <c r="I22" s="64">
        <f t="shared" ca="1" si="7"/>
        <v>4310</v>
      </c>
      <c r="J22">
        <v>1</v>
      </c>
      <c r="K22" s="197">
        <v>-100</v>
      </c>
      <c r="L22" s="249">
        <f ca="1">AVERAGE(I118:I617)</f>
        <v>4556.46</v>
      </c>
      <c r="M22" s="250">
        <f ca="1">F9</f>
        <v>0.98195937873357231</v>
      </c>
      <c r="P22" s="184"/>
      <c r="Q22" s="184" t="s">
        <v>497</v>
      </c>
      <c r="R22" t="s">
        <v>498</v>
      </c>
    </row>
    <row r="23" spans="1:20" x14ac:dyDescent="0.25">
      <c r="A23" s="1">
        <v>6</v>
      </c>
      <c r="B23" s="4">
        <f t="shared" ca="1" si="0"/>
        <v>120</v>
      </c>
      <c r="C23" s="4">
        <f t="shared" ca="1" si="1"/>
        <v>120</v>
      </c>
      <c r="D23" s="64">
        <f t="shared" ca="1" si="2"/>
        <v>6000</v>
      </c>
      <c r="E23" s="52">
        <f t="shared" ca="1" si="3"/>
        <v>0</v>
      </c>
      <c r="F23" s="4">
        <f t="shared" ca="1" si="4"/>
        <v>0</v>
      </c>
      <c r="G23" s="4">
        <f t="shared" ca="1" si="5"/>
        <v>0</v>
      </c>
      <c r="H23" s="4">
        <f t="shared" ca="1" si="6"/>
        <v>0</v>
      </c>
      <c r="I23" s="64">
        <f t="shared" ca="1" si="7"/>
        <v>6000</v>
      </c>
      <c r="J23">
        <v>2</v>
      </c>
      <c r="K23" t="s">
        <v>4</v>
      </c>
      <c r="L23" s="192">
        <v>4512.2056999999986</v>
      </c>
      <c r="M23" s="204">
        <v>0.98402389771839904</v>
      </c>
      <c r="P23" s="184"/>
      <c r="Q23" s="184" t="s">
        <v>499</v>
      </c>
      <c r="R23" t="s">
        <v>500</v>
      </c>
    </row>
    <row r="24" spans="1:20" x14ac:dyDescent="0.25">
      <c r="A24" s="1">
        <v>7</v>
      </c>
      <c r="B24" s="4">
        <f t="shared" ca="1" si="0"/>
        <v>113</v>
      </c>
      <c r="C24" s="4">
        <f t="shared" ca="1" si="1"/>
        <v>113</v>
      </c>
      <c r="D24" s="64">
        <f t="shared" ca="1" si="2"/>
        <v>5650</v>
      </c>
      <c r="E24" s="52">
        <f t="shared" ca="1" si="3"/>
        <v>7</v>
      </c>
      <c r="F24" s="4">
        <f t="shared" ca="1" si="4"/>
        <v>105</v>
      </c>
      <c r="G24" s="4">
        <f t="shared" ca="1" si="5"/>
        <v>0</v>
      </c>
      <c r="H24" s="4">
        <f t="shared" ca="1" si="6"/>
        <v>0</v>
      </c>
      <c r="I24" s="64">
        <f t="shared" ca="1" si="7"/>
        <v>5545</v>
      </c>
      <c r="J24">
        <v>3</v>
      </c>
      <c r="K24" t="s">
        <v>310</v>
      </c>
      <c r="L24" s="192">
        <v>5.2002158825475702</v>
      </c>
      <c r="M24" s="63">
        <v>2.4179530380994316E-4</v>
      </c>
      <c r="P24" s="184"/>
    </row>
    <row r="25" spans="1:20" x14ac:dyDescent="0.25">
      <c r="A25" s="1">
        <v>8</v>
      </c>
      <c r="B25" s="4">
        <f t="shared" ca="1" si="0"/>
        <v>120</v>
      </c>
      <c r="C25" s="4">
        <f t="shared" ca="1" si="1"/>
        <v>120</v>
      </c>
      <c r="D25" s="64">
        <f t="shared" ca="1" si="2"/>
        <v>6000</v>
      </c>
      <c r="E25" s="52">
        <f t="shared" ca="1" si="3"/>
        <v>0</v>
      </c>
      <c r="F25" s="4">
        <f t="shared" ca="1" si="4"/>
        <v>0</v>
      </c>
      <c r="G25" s="4">
        <f t="shared" ca="1" si="5"/>
        <v>0</v>
      </c>
      <c r="H25" s="4">
        <f t="shared" ca="1" si="6"/>
        <v>0</v>
      </c>
      <c r="I25" s="64">
        <f t="shared" ca="1" si="7"/>
        <v>6000</v>
      </c>
      <c r="J25">
        <v>4</v>
      </c>
      <c r="K25" t="s">
        <v>6</v>
      </c>
      <c r="L25" s="192">
        <v>4506.45</v>
      </c>
      <c r="M25" s="63">
        <v>0.98399371828944193</v>
      </c>
      <c r="P25" s="184">
        <v>2</v>
      </c>
      <c r="Q25" t="s">
        <v>501</v>
      </c>
    </row>
    <row r="26" spans="1:20" x14ac:dyDescent="0.25">
      <c r="A26" s="1">
        <v>9</v>
      </c>
      <c r="B26" s="4">
        <f t="shared" ca="1" si="0"/>
        <v>79</v>
      </c>
      <c r="C26" s="4">
        <f t="shared" ca="1" si="1"/>
        <v>79</v>
      </c>
      <c r="D26" s="64">
        <f t="shared" ca="1" si="2"/>
        <v>3950</v>
      </c>
      <c r="E26" s="52">
        <f t="shared" ca="1" si="3"/>
        <v>41</v>
      </c>
      <c r="F26" s="4">
        <f t="shared" ca="1" si="4"/>
        <v>615</v>
      </c>
      <c r="G26" s="4">
        <f t="shared" ca="1" si="5"/>
        <v>0</v>
      </c>
      <c r="H26" s="4">
        <f t="shared" ca="1" si="6"/>
        <v>0</v>
      </c>
      <c r="I26" s="64">
        <f t="shared" ca="1" si="7"/>
        <v>3335</v>
      </c>
      <c r="J26">
        <v>5</v>
      </c>
      <c r="K26" t="s">
        <v>311</v>
      </c>
      <c r="L26" s="192">
        <v>52.002158825475703</v>
      </c>
      <c r="M26" s="63">
        <v>2.4179530380994316E-3</v>
      </c>
      <c r="P26" s="184"/>
      <c r="Q26" s="184" t="s">
        <v>502</v>
      </c>
      <c r="R26" t="s">
        <v>503</v>
      </c>
    </row>
    <row r="27" spans="1:20" x14ac:dyDescent="0.25">
      <c r="A27" s="1">
        <v>10</v>
      </c>
      <c r="B27" s="4">
        <f t="shared" ca="1" si="0"/>
        <v>126</v>
      </c>
      <c r="C27" s="4">
        <f t="shared" ca="1" si="1"/>
        <v>120</v>
      </c>
      <c r="D27" s="64">
        <f t="shared" ca="1" si="2"/>
        <v>6000</v>
      </c>
      <c r="E27" s="52">
        <f t="shared" ca="1" si="3"/>
        <v>0</v>
      </c>
      <c r="F27" s="4">
        <f t="shared" ca="1" si="4"/>
        <v>0</v>
      </c>
      <c r="G27" s="4">
        <f t="shared" ca="1" si="5"/>
        <v>6</v>
      </c>
      <c r="H27" s="4">
        <f t="shared" ca="1" si="6"/>
        <v>180</v>
      </c>
      <c r="I27" s="64">
        <f t="shared" ca="1" si="7"/>
        <v>5820</v>
      </c>
      <c r="J27">
        <v>6</v>
      </c>
      <c r="K27" t="s">
        <v>312</v>
      </c>
      <c r="L27" s="192">
        <v>2704.2245225100005</v>
      </c>
      <c r="M27" s="63">
        <v>5.8464968944542712E-6</v>
      </c>
      <c r="P27" s="184"/>
    </row>
    <row r="28" spans="1:20" x14ac:dyDescent="0.25">
      <c r="A28" s="1">
        <v>11</v>
      </c>
      <c r="B28" s="4">
        <f t="shared" ca="1" si="0"/>
        <v>83</v>
      </c>
      <c r="C28" s="4">
        <f t="shared" ca="1" si="1"/>
        <v>83</v>
      </c>
      <c r="D28" s="64">
        <f t="shared" ca="1" si="2"/>
        <v>4150</v>
      </c>
      <c r="E28" s="52">
        <f t="shared" ca="1" si="3"/>
        <v>37</v>
      </c>
      <c r="F28" s="4">
        <f t="shared" ca="1" si="4"/>
        <v>555</v>
      </c>
      <c r="G28" s="4">
        <f t="shared" ca="1" si="5"/>
        <v>0</v>
      </c>
      <c r="H28" s="4">
        <f t="shared" ca="1" si="6"/>
        <v>0</v>
      </c>
      <c r="I28" s="64">
        <f t="shared" ca="1" si="7"/>
        <v>3595</v>
      </c>
      <c r="J28">
        <v>7</v>
      </c>
      <c r="L28" s="184"/>
      <c r="M28" s="184"/>
    </row>
    <row r="29" spans="1:20" x14ac:dyDescent="0.25">
      <c r="A29" s="1">
        <v>12</v>
      </c>
      <c r="B29" s="4">
        <f t="shared" ca="1" si="0"/>
        <v>116</v>
      </c>
      <c r="C29" s="4">
        <f t="shared" ca="1" si="1"/>
        <v>116</v>
      </c>
      <c r="D29" s="64">
        <f t="shared" ca="1" si="2"/>
        <v>5800</v>
      </c>
      <c r="E29" s="52">
        <f t="shared" ca="1" si="3"/>
        <v>4</v>
      </c>
      <c r="F29" s="4">
        <f t="shared" ca="1" si="4"/>
        <v>60</v>
      </c>
      <c r="G29" s="4">
        <f t="shared" ca="1" si="5"/>
        <v>0</v>
      </c>
      <c r="H29" s="4">
        <f t="shared" ca="1" si="6"/>
        <v>0</v>
      </c>
      <c r="I29" s="64">
        <f t="shared" ca="1" si="7"/>
        <v>5740</v>
      </c>
    </row>
    <row r="30" spans="1:20" x14ac:dyDescent="0.25">
      <c r="A30" s="1">
        <v>13</v>
      </c>
      <c r="B30" s="4">
        <f t="shared" ca="1" si="0"/>
        <v>97</v>
      </c>
      <c r="C30" s="4">
        <f t="shared" ca="1" si="1"/>
        <v>97</v>
      </c>
      <c r="D30" s="64">
        <f t="shared" ca="1" si="2"/>
        <v>4850</v>
      </c>
      <c r="E30" s="52">
        <f t="shared" ca="1" si="3"/>
        <v>23</v>
      </c>
      <c r="F30" s="4">
        <f t="shared" ca="1" si="4"/>
        <v>345</v>
      </c>
      <c r="G30" s="4">
        <f t="shared" ca="1" si="5"/>
        <v>0</v>
      </c>
      <c r="H30" s="4">
        <f t="shared" ca="1" si="6"/>
        <v>0</v>
      </c>
      <c r="I30" s="64">
        <f t="shared" ca="1" si="7"/>
        <v>4505</v>
      </c>
      <c r="K30" t="s">
        <v>277</v>
      </c>
      <c r="M30" s="184"/>
      <c r="N30" s="184">
        <f ca="1">COUNT(I118:I617)</f>
        <v>500</v>
      </c>
      <c r="S30" s="192"/>
      <c r="T30" s="204"/>
    </row>
    <row r="31" spans="1:20" x14ac:dyDescent="0.25">
      <c r="A31" s="1">
        <v>14</v>
      </c>
      <c r="B31" s="4">
        <f t="shared" ca="1" si="0"/>
        <v>123</v>
      </c>
      <c r="C31" s="4">
        <f t="shared" ca="1" si="1"/>
        <v>120</v>
      </c>
      <c r="D31" s="64">
        <f t="shared" ca="1" si="2"/>
        <v>6000</v>
      </c>
      <c r="E31" s="52">
        <f t="shared" ca="1" si="3"/>
        <v>0</v>
      </c>
      <c r="F31" s="4">
        <f t="shared" ca="1" si="4"/>
        <v>0</v>
      </c>
      <c r="G31" s="4">
        <f t="shared" ca="1" si="5"/>
        <v>3</v>
      </c>
      <c r="H31" s="4">
        <f t="shared" ca="1" si="6"/>
        <v>90</v>
      </c>
      <c r="I31" s="64">
        <f t="shared" ca="1" si="7"/>
        <v>5910</v>
      </c>
      <c r="K31" t="s">
        <v>280</v>
      </c>
      <c r="M31" s="231"/>
      <c r="N31" s="192">
        <f>L23</f>
        <v>4512.2056999999986</v>
      </c>
      <c r="O31" s="54" t="s">
        <v>360</v>
      </c>
      <c r="S31" s="192"/>
      <c r="T31" s="63"/>
    </row>
    <row r="32" spans="1:20" x14ac:dyDescent="0.25">
      <c r="A32" s="1">
        <v>15</v>
      </c>
      <c r="B32" s="4">
        <f t="shared" ca="1" si="0"/>
        <v>76</v>
      </c>
      <c r="C32" s="4">
        <f t="shared" ca="1" si="1"/>
        <v>76</v>
      </c>
      <c r="D32" s="64">
        <f t="shared" ca="1" si="2"/>
        <v>3800</v>
      </c>
      <c r="E32" s="52">
        <f t="shared" ca="1" si="3"/>
        <v>44</v>
      </c>
      <c r="F32" s="4">
        <f t="shared" ca="1" si="4"/>
        <v>660</v>
      </c>
      <c r="G32" s="4">
        <f t="shared" ca="1" si="5"/>
        <v>0</v>
      </c>
      <c r="H32" s="4">
        <f t="shared" ca="1" si="6"/>
        <v>0</v>
      </c>
      <c r="I32" s="64">
        <f t="shared" ca="1" si="7"/>
        <v>3140</v>
      </c>
      <c r="K32" t="s">
        <v>8</v>
      </c>
      <c r="M32" s="221"/>
      <c r="N32" s="192"/>
      <c r="S32" s="192"/>
      <c r="T32" s="63"/>
    </row>
    <row r="33" spans="1:20" x14ac:dyDescent="0.25">
      <c r="A33" s="1">
        <v>16</v>
      </c>
      <c r="B33" s="4">
        <f t="shared" ca="1" si="0"/>
        <v>69</v>
      </c>
      <c r="C33" s="4">
        <f t="shared" ca="1" si="1"/>
        <v>69</v>
      </c>
      <c r="D33" s="64">
        <f t="shared" ca="1" si="2"/>
        <v>3450</v>
      </c>
      <c r="E33" s="52">
        <f t="shared" ca="1" si="3"/>
        <v>51</v>
      </c>
      <c r="F33" s="4">
        <f t="shared" ca="1" si="4"/>
        <v>765</v>
      </c>
      <c r="G33" s="4">
        <f t="shared" ca="1" si="5"/>
        <v>0</v>
      </c>
      <c r="H33" s="4">
        <f t="shared" ca="1" si="6"/>
        <v>0</v>
      </c>
      <c r="I33" s="64">
        <f t="shared" ca="1" si="7"/>
        <v>2685</v>
      </c>
      <c r="K33" t="s">
        <v>5</v>
      </c>
      <c r="M33" s="232"/>
      <c r="N33" s="192">
        <f>L26</f>
        <v>52.002158825475703</v>
      </c>
      <c r="O33" s="54" t="s">
        <v>361</v>
      </c>
      <c r="S33" s="192"/>
      <c r="T33" s="63"/>
    </row>
    <row r="34" spans="1:20" x14ac:dyDescent="0.25">
      <c r="A34" s="1">
        <v>17</v>
      </c>
      <c r="B34" s="4">
        <f t="shared" ca="1" si="0"/>
        <v>104</v>
      </c>
      <c r="C34" s="4">
        <f t="shared" ca="1" si="1"/>
        <v>104</v>
      </c>
      <c r="D34" s="64">
        <f t="shared" ca="1" si="2"/>
        <v>5200</v>
      </c>
      <c r="E34" s="52">
        <f t="shared" ca="1" si="3"/>
        <v>16</v>
      </c>
      <c r="F34" s="4">
        <f t="shared" ca="1" si="4"/>
        <v>240</v>
      </c>
      <c r="G34" s="4">
        <f t="shared" ca="1" si="5"/>
        <v>0</v>
      </c>
      <c r="H34" s="4">
        <f t="shared" ca="1" si="6"/>
        <v>0</v>
      </c>
      <c r="I34" s="64">
        <f t="shared" ca="1" si="7"/>
        <v>4960</v>
      </c>
      <c r="K34" t="s">
        <v>284</v>
      </c>
      <c r="M34" s="233"/>
      <c r="N34" s="63">
        <f ca="1">TINV(0.05,N30-1)</f>
        <v>1.964729390987682</v>
      </c>
      <c r="O34" s="54" t="s">
        <v>362</v>
      </c>
      <c r="S34" s="192"/>
      <c r="T34" s="63"/>
    </row>
    <row r="35" spans="1:20" x14ac:dyDescent="0.25">
      <c r="A35" s="1">
        <v>18</v>
      </c>
      <c r="B35" s="4">
        <f t="shared" ca="1" si="0"/>
        <v>118</v>
      </c>
      <c r="C35" s="4">
        <f t="shared" ca="1" si="1"/>
        <v>118</v>
      </c>
      <c r="D35" s="64">
        <f t="shared" ca="1" si="2"/>
        <v>5900</v>
      </c>
      <c r="E35" s="52">
        <f t="shared" ca="1" si="3"/>
        <v>2</v>
      </c>
      <c r="F35" s="4">
        <f t="shared" ca="1" si="4"/>
        <v>30</v>
      </c>
      <c r="G35" s="4">
        <f t="shared" ca="1" si="5"/>
        <v>0</v>
      </c>
      <c r="H35" s="4">
        <f t="shared" ca="1" si="6"/>
        <v>0</v>
      </c>
      <c r="I35" s="64">
        <f t="shared" ca="1" si="7"/>
        <v>5870</v>
      </c>
      <c r="K35" t="s">
        <v>285</v>
      </c>
      <c r="M35" s="232"/>
      <c r="N35" s="63">
        <f ca="1">N34*N33</f>
        <v>102.17016983922159</v>
      </c>
      <c r="O35" s="54" t="s">
        <v>363</v>
      </c>
    </row>
    <row r="36" spans="1:20" x14ac:dyDescent="0.25">
      <c r="A36" s="1">
        <v>19</v>
      </c>
      <c r="B36" s="4">
        <f t="shared" ca="1" si="0"/>
        <v>157</v>
      </c>
      <c r="C36" s="4">
        <f t="shared" ca="1" si="1"/>
        <v>120</v>
      </c>
      <c r="D36" s="64">
        <f t="shared" ca="1" si="2"/>
        <v>6000</v>
      </c>
      <c r="E36" s="52">
        <f t="shared" ca="1" si="3"/>
        <v>0</v>
      </c>
      <c r="F36" s="4">
        <f t="shared" ca="1" si="4"/>
        <v>0</v>
      </c>
      <c r="G36" s="4">
        <f t="shared" ca="1" si="5"/>
        <v>37</v>
      </c>
      <c r="H36" s="4">
        <f t="shared" ca="1" si="6"/>
        <v>1110</v>
      </c>
      <c r="I36" s="64">
        <f t="shared" ca="1" si="7"/>
        <v>4890</v>
      </c>
      <c r="K36" t="s">
        <v>286</v>
      </c>
      <c r="M36" s="231"/>
      <c r="N36" s="192">
        <f ca="1">N31-N35</f>
        <v>4410.0355301607769</v>
      </c>
      <c r="O36" s="54" t="s">
        <v>364</v>
      </c>
    </row>
    <row r="37" spans="1:20" x14ac:dyDescent="0.25">
      <c r="A37" s="1">
        <v>20</v>
      </c>
      <c r="B37" s="4">
        <f t="shared" ca="1" si="0"/>
        <v>109</v>
      </c>
      <c r="C37" s="4">
        <f t="shared" ca="1" si="1"/>
        <v>109</v>
      </c>
      <c r="D37" s="64">
        <f t="shared" ca="1" si="2"/>
        <v>5450</v>
      </c>
      <c r="E37" s="52">
        <f t="shared" ca="1" si="3"/>
        <v>11</v>
      </c>
      <c r="F37" s="4">
        <f t="shared" ca="1" si="4"/>
        <v>165</v>
      </c>
      <c r="G37" s="4">
        <f t="shared" ca="1" si="5"/>
        <v>0</v>
      </c>
      <c r="H37" s="4">
        <f t="shared" ca="1" si="6"/>
        <v>0</v>
      </c>
      <c r="I37" s="64">
        <f t="shared" ca="1" si="7"/>
        <v>5285</v>
      </c>
      <c r="K37" t="s">
        <v>287</v>
      </c>
      <c r="M37" s="231"/>
      <c r="N37" s="192">
        <f ca="1">N31+N35</f>
        <v>4614.3758698392203</v>
      </c>
      <c r="O37" s="54" t="s">
        <v>365</v>
      </c>
    </row>
    <row r="38" spans="1:20" x14ac:dyDescent="0.25">
      <c r="A38" s="1">
        <v>21</v>
      </c>
      <c r="B38" s="4">
        <f t="shared" ca="1" si="0"/>
        <v>82</v>
      </c>
      <c r="C38" s="4">
        <f t="shared" ca="1" si="1"/>
        <v>82</v>
      </c>
      <c r="D38" s="64">
        <f t="shared" ca="1" si="2"/>
        <v>4100</v>
      </c>
      <c r="E38" s="52">
        <f t="shared" ca="1" si="3"/>
        <v>38</v>
      </c>
      <c r="F38" s="4">
        <f t="shared" ca="1" si="4"/>
        <v>570</v>
      </c>
      <c r="G38" s="4">
        <f t="shared" ca="1" si="5"/>
        <v>0</v>
      </c>
      <c r="H38" s="4">
        <f t="shared" ca="1" si="6"/>
        <v>0</v>
      </c>
      <c r="I38" s="64">
        <f t="shared" ca="1" si="7"/>
        <v>3530</v>
      </c>
      <c r="M38" s="184"/>
      <c r="N38" s="184"/>
    </row>
    <row r="39" spans="1:20" x14ac:dyDescent="0.25">
      <c r="A39" s="1">
        <v>22</v>
      </c>
      <c r="B39" s="4">
        <f t="shared" ca="1" si="0"/>
        <v>100</v>
      </c>
      <c r="C39" s="4">
        <f t="shared" ca="1" si="1"/>
        <v>100</v>
      </c>
      <c r="D39" s="64">
        <f t="shared" ca="1" si="2"/>
        <v>5000</v>
      </c>
      <c r="E39" s="52">
        <f t="shared" ca="1" si="3"/>
        <v>20</v>
      </c>
      <c r="F39" s="4">
        <f t="shared" ca="1" si="4"/>
        <v>300</v>
      </c>
      <c r="G39" s="4">
        <f t="shared" ca="1" si="5"/>
        <v>0</v>
      </c>
      <c r="H39" s="4">
        <f t="shared" ca="1" si="6"/>
        <v>0</v>
      </c>
      <c r="I39" s="64">
        <f t="shared" ca="1" si="7"/>
        <v>4700</v>
      </c>
      <c r="K39" t="s">
        <v>288</v>
      </c>
      <c r="M39" s="184"/>
      <c r="N39" s="63">
        <f>N50</f>
        <v>0</v>
      </c>
      <c r="O39" s="54" t="s">
        <v>373</v>
      </c>
    </row>
    <row r="40" spans="1:20" x14ac:dyDescent="0.25">
      <c r="A40" s="1">
        <v>23</v>
      </c>
      <c r="B40" s="4">
        <f t="shared" ca="1" si="0"/>
        <v>92</v>
      </c>
      <c r="C40" s="4">
        <f t="shared" ca="1" si="1"/>
        <v>92</v>
      </c>
      <c r="D40" s="64">
        <f t="shared" ca="1" si="2"/>
        <v>4600</v>
      </c>
      <c r="E40" s="52">
        <f t="shared" ca="1" si="3"/>
        <v>28</v>
      </c>
      <c r="F40" s="4">
        <f t="shared" ca="1" si="4"/>
        <v>420</v>
      </c>
      <c r="G40" s="4">
        <f t="shared" ca="1" si="5"/>
        <v>0</v>
      </c>
      <c r="H40" s="4">
        <f t="shared" ca="1" si="6"/>
        <v>0</v>
      </c>
      <c r="I40" s="64">
        <f t="shared" ca="1" si="7"/>
        <v>4180</v>
      </c>
      <c r="K40" s="221" t="s">
        <v>491</v>
      </c>
      <c r="M40" s="62"/>
      <c r="N40" s="62">
        <f>M23</f>
        <v>0.98402389771839904</v>
      </c>
      <c r="O40" s="54" t="s">
        <v>367</v>
      </c>
    </row>
    <row r="41" spans="1:20" x14ac:dyDescent="0.25">
      <c r="A41" s="1">
        <v>24</v>
      </c>
      <c r="B41" s="4">
        <f t="shared" ca="1" si="0"/>
        <v>80</v>
      </c>
      <c r="C41" s="4">
        <f t="shared" ca="1" si="1"/>
        <v>80</v>
      </c>
      <c r="D41" s="64">
        <f t="shared" ca="1" si="2"/>
        <v>4000</v>
      </c>
      <c r="E41" s="52">
        <f t="shared" ca="1" si="3"/>
        <v>40</v>
      </c>
      <c r="F41" s="4">
        <f t="shared" ca="1" si="4"/>
        <v>600</v>
      </c>
      <c r="G41" s="4">
        <f t="shared" ca="1" si="5"/>
        <v>0</v>
      </c>
      <c r="H41" s="4">
        <f t="shared" ca="1" si="6"/>
        <v>0</v>
      </c>
      <c r="I41" s="64">
        <f t="shared" ca="1" si="7"/>
        <v>3400</v>
      </c>
      <c r="K41" t="s">
        <v>490</v>
      </c>
      <c r="M41" s="62"/>
      <c r="N41" s="62">
        <f ca="1">SQRT(N40*(1-N40)/N30)</f>
        <v>5.6072928294300418E-3</v>
      </c>
      <c r="O41" s="54" t="s">
        <v>368</v>
      </c>
    </row>
    <row r="42" spans="1:20" x14ac:dyDescent="0.25">
      <c r="A42" s="1">
        <v>25</v>
      </c>
      <c r="B42" s="4">
        <f t="shared" ca="1" si="0"/>
        <v>126</v>
      </c>
      <c r="C42" s="4">
        <f t="shared" ca="1" si="1"/>
        <v>120</v>
      </c>
      <c r="D42" s="64">
        <f t="shared" ca="1" si="2"/>
        <v>6000</v>
      </c>
      <c r="E42" s="52">
        <f t="shared" ca="1" si="3"/>
        <v>0</v>
      </c>
      <c r="F42" s="4">
        <f t="shared" ca="1" si="4"/>
        <v>0</v>
      </c>
      <c r="G42" s="4">
        <f t="shared" ca="1" si="5"/>
        <v>6</v>
      </c>
      <c r="H42" s="4">
        <f t="shared" ca="1" si="6"/>
        <v>180</v>
      </c>
      <c r="I42" s="64">
        <f t="shared" ca="1" si="7"/>
        <v>5820</v>
      </c>
      <c r="K42" t="s">
        <v>294</v>
      </c>
      <c r="M42" s="2"/>
      <c r="N42" s="2">
        <f>NORMSINV(0.975)</f>
        <v>1.9599639845400536</v>
      </c>
      <c r="O42" s="54" t="s">
        <v>340</v>
      </c>
    </row>
    <row r="43" spans="1:20" x14ac:dyDescent="0.25">
      <c r="A43" s="1">
        <v>26</v>
      </c>
      <c r="B43" s="4">
        <f t="shared" ca="1" si="0"/>
        <v>96</v>
      </c>
      <c r="C43" s="4">
        <f t="shared" ca="1" si="1"/>
        <v>96</v>
      </c>
      <c r="D43" s="64">
        <f t="shared" ca="1" si="2"/>
        <v>4800</v>
      </c>
      <c r="E43" s="52">
        <f t="shared" ca="1" si="3"/>
        <v>24</v>
      </c>
      <c r="F43" s="4">
        <f t="shared" ca="1" si="4"/>
        <v>360</v>
      </c>
      <c r="G43" s="4">
        <f t="shared" ca="1" si="5"/>
        <v>0</v>
      </c>
      <c r="H43" s="4">
        <f t="shared" ca="1" si="6"/>
        <v>0</v>
      </c>
      <c r="I43" s="64">
        <f t="shared" ca="1" si="7"/>
        <v>4440</v>
      </c>
      <c r="K43" t="s">
        <v>492</v>
      </c>
      <c r="M43" s="62"/>
      <c r="N43" s="62">
        <f ca="1">N42*N41</f>
        <v>1.0990091996452575E-2</v>
      </c>
      <c r="O43" s="54" t="s">
        <v>369</v>
      </c>
    </row>
    <row r="44" spans="1:20" x14ac:dyDescent="0.25">
      <c r="A44" s="1">
        <v>27</v>
      </c>
      <c r="B44" s="4">
        <f t="shared" ca="1" si="0"/>
        <v>95</v>
      </c>
      <c r="C44" s="4">
        <f t="shared" ca="1" si="1"/>
        <v>95</v>
      </c>
      <c r="D44" s="64">
        <f t="shared" ca="1" si="2"/>
        <v>4750</v>
      </c>
      <c r="E44" s="52">
        <f t="shared" ca="1" si="3"/>
        <v>25</v>
      </c>
      <c r="F44" s="4">
        <f t="shared" ca="1" si="4"/>
        <v>375</v>
      </c>
      <c r="G44" s="4">
        <f t="shared" ca="1" si="5"/>
        <v>0</v>
      </c>
      <c r="H44" s="4">
        <f t="shared" ca="1" si="6"/>
        <v>0</v>
      </c>
      <c r="I44" s="64">
        <f t="shared" ca="1" si="7"/>
        <v>4375</v>
      </c>
      <c r="K44" t="s">
        <v>493</v>
      </c>
      <c r="M44" s="184"/>
      <c r="N44" s="184">
        <f ca="1">N40-N43</f>
        <v>0.97303380572194642</v>
      </c>
      <c r="O44" s="54" t="s">
        <v>370</v>
      </c>
    </row>
    <row r="45" spans="1:20" x14ac:dyDescent="0.25">
      <c r="A45" s="1">
        <v>28</v>
      </c>
      <c r="B45" s="4">
        <f t="shared" ca="1" si="0"/>
        <v>106</v>
      </c>
      <c r="C45" s="4">
        <f t="shared" ca="1" si="1"/>
        <v>106</v>
      </c>
      <c r="D45" s="64">
        <f t="shared" ca="1" si="2"/>
        <v>5300</v>
      </c>
      <c r="E45" s="52">
        <f t="shared" ca="1" si="3"/>
        <v>14</v>
      </c>
      <c r="F45" s="4">
        <f t="shared" ca="1" si="4"/>
        <v>210</v>
      </c>
      <c r="G45" s="4">
        <f t="shared" ca="1" si="5"/>
        <v>0</v>
      </c>
      <c r="H45" s="4">
        <f t="shared" ca="1" si="6"/>
        <v>0</v>
      </c>
      <c r="I45" s="64">
        <f t="shared" ca="1" si="7"/>
        <v>5090</v>
      </c>
      <c r="K45" t="s">
        <v>494</v>
      </c>
      <c r="M45" s="62"/>
      <c r="N45" s="62">
        <f ca="1">N40+N43</f>
        <v>0.99501398971485167</v>
      </c>
      <c r="O45" s="54" t="s">
        <v>371</v>
      </c>
    </row>
    <row r="46" spans="1:20" x14ac:dyDescent="0.25">
      <c r="A46" s="1">
        <v>29</v>
      </c>
      <c r="B46" s="4">
        <f t="shared" ca="1" si="0"/>
        <v>87</v>
      </c>
      <c r="C46" s="4">
        <f t="shared" ca="1" si="1"/>
        <v>87</v>
      </c>
      <c r="D46" s="64">
        <f t="shared" ca="1" si="2"/>
        <v>4350</v>
      </c>
      <c r="E46" s="52">
        <f t="shared" ca="1" si="3"/>
        <v>33</v>
      </c>
      <c r="F46" s="4">
        <f t="shared" ca="1" si="4"/>
        <v>495</v>
      </c>
      <c r="G46" s="4">
        <f t="shared" ca="1" si="5"/>
        <v>0</v>
      </c>
      <c r="H46" s="4">
        <f t="shared" ca="1" si="6"/>
        <v>0</v>
      </c>
      <c r="I46" s="64">
        <f t="shared" ca="1" si="7"/>
        <v>3855</v>
      </c>
    </row>
    <row r="47" spans="1:20" x14ac:dyDescent="0.25">
      <c r="A47" s="1">
        <v>30</v>
      </c>
      <c r="B47" s="4">
        <f t="shared" ca="1" si="0"/>
        <v>114</v>
      </c>
      <c r="C47" s="4">
        <f t="shared" ca="1" si="1"/>
        <v>114</v>
      </c>
      <c r="D47" s="64">
        <f t="shared" ca="1" si="2"/>
        <v>5700</v>
      </c>
      <c r="E47" s="52">
        <f t="shared" ca="1" si="3"/>
        <v>6</v>
      </c>
      <c r="F47" s="4">
        <f t="shared" ca="1" si="4"/>
        <v>90</v>
      </c>
      <c r="G47" s="4">
        <f t="shared" ca="1" si="5"/>
        <v>0</v>
      </c>
      <c r="H47" s="4">
        <f t="shared" ca="1" si="6"/>
        <v>0</v>
      </c>
      <c r="I47" s="64">
        <f t="shared" ca="1" si="7"/>
        <v>5610</v>
      </c>
    </row>
    <row r="48" spans="1:20" x14ac:dyDescent="0.25">
      <c r="A48" s="1">
        <v>31</v>
      </c>
      <c r="B48" s="4">
        <f t="shared" ca="1" si="0"/>
        <v>120</v>
      </c>
      <c r="C48" s="4">
        <f t="shared" ca="1" si="1"/>
        <v>120</v>
      </c>
      <c r="D48" s="64">
        <f t="shared" ca="1" si="2"/>
        <v>6000</v>
      </c>
      <c r="E48" s="52">
        <f t="shared" ca="1" si="3"/>
        <v>0</v>
      </c>
      <c r="F48" s="4">
        <f t="shared" ca="1" si="4"/>
        <v>0</v>
      </c>
      <c r="G48" s="4">
        <f t="shared" ca="1" si="5"/>
        <v>0</v>
      </c>
      <c r="H48" s="4">
        <f t="shared" ca="1" si="6"/>
        <v>0</v>
      </c>
      <c r="I48" s="64">
        <f t="shared" ca="1" si="7"/>
        <v>6000</v>
      </c>
    </row>
    <row r="49" spans="1:9" x14ac:dyDescent="0.25">
      <c r="A49" s="1">
        <v>32</v>
      </c>
      <c r="B49" s="4">
        <f t="shared" ca="1" si="0"/>
        <v>118</v>
      </c>
      <c r="C49" s="4">
        <f t="shared" ca="1" si="1"/>
        <v>118</v>
      </c>
      <c r="D49" s="64">
        <f t="shared" ca="1" si="2"/>
        <v>5900</v>
      </c>
      <c r="E49" s="52">
        <f t="shared" ca="1" si="3"/>
        <v>2</v>
      </c>
      <c r="F49" s="4">
        <f t="shared" ca="1" si="4"/>
        <v>30</v>
      </c>
      <c r="G49" s="4">
        <f t="shared" ca="1" si="5"/>
        <v>0</v>
      </c>
      <c r="H49" s="4">
        <f t="shared" ca="1" si="6"/>
        <v>0</v>
      </c>
      <c r="I49" s="64">
        <f t="shared" ca="1" si="7"/>
        <v>5870</v>
      </c>
    </row>
    <row r="50" spans="1:9" x14ac:dyDescent="0.25">
      <c r="A50" s="1">
        <v>33</v>
      </c>
      <c r="B50" s="4">
        <f t="shared" ca="1" si="0"/>
        <v>86</v>
      </c>
      <c r="C50" s="4">
        <f t="shared" ca="1" si="1"/>
        <v>86</v>
      </c>
      <c r="D50" s="64">
        <f t="shared" ca="1" si="2"/>
        <v>4300</v>
      </c>
      <c r="E50" s="52">
        <f t="shared" ca="1" si="3"/>
        <v>34</v>
      </c>
      <c r="F50" s="4">
        <f t="shared" ca="1" si="4"/>
        <v>510</v>
      </c>
      <c r="G50" s="4">
        <f t="shared" ca="1" si="5"/>
        <v>0</v>
      </c>
      <c r="H50" s="4">
        <f t="shared" ca="1" si="6"/>
        <v>0</v>
      </c>
      <c r="I50" s="64">
        <f t="shared" ca="1" si="7"/>
        <v>3790</v>
      </c>
    </row>
    <row r="51" spans="1:9" x14ac:dyDescent="0.25">
      <c r="A51" s="1">
        <v>34</v>
      </c>
      <c r="B51" s="4">
        <f t="shared" ca="1" si="0"/>
        <v>85</v>
      </c>
      <c r="C51" s="4">
        <f t="shared" ca="1" si="1"/>
        <v>85</v>
      </c>
      <c r="D51" s="64">
        <f t="shared" ca="1" si="2"/>
        <v>4250</v>
      </c>
      <c r="E51" s="52">
        <f t="shared" ca="1" si="3"/>
        <v>35</v>
      </c>
      <c r="F51" s="4">
        <f t="shared" ca="1" si="4"/>
        <v>525</v>
      </c>
      <c r="G51" s="4">
        <f t="shared" ca="1" si="5"/>
        <v>0</v>
      </c>
      <c r="H51" s="4">
        <f t="shared" ca="1" si="6"/>
        <v>0</v>
      </c>
      <c r="I51" s="64">
        <f t="shared" ca="1" si="7"/>
        <v>3725</v>
      </c>
    </row>
    <row r="52" spans="1:9" x14ac:dyDescent="0.25">
      <c r="A52" s="1">
        <v>35</v>
      </c>
      <c r="B52" s="4">
        <f t="shared" ca="1" si="0"/>
        <v>118</v>
      </c>
      <c r="C52" s="4">
        <f t="shared" ca="1" si="1"/>
        <v>118</v>
      </c>
      <c r="D52" s="64">
        <f t="shared" ca="1" si="2"/>
        <v>5900</v>
      </c>
      <c r="E52" s="52">
        <f t="shared" ca="1" si="3"/>
        <v>2</v>
      </c>
      <c r="F52" s="4">
        <f t="shared" ca="1" si="4"/>
        <v>30</v>
      </c>
      <c r="G52" s="4">
        <f t="shared" ca="1" si="5"/>
        <v>0</v>
      </c>
      <c r="H52" s="4">
        <f t="shared" ca="1" si="6"/>
        <v>0</v>
      </c>
      <c r="I52" s="64">
        <f t="shared" ca="1" si="7"/>
        <v>5870</v>
      </c>
    </row>
    <row r="53" spans="1:9" x14ac:dyDescent="0.25">
      <c r="A53" s="1">
        <v>36</v>
      </c>
      <c r="B53" s="4">
        <f t="shared" ca="1" si="0"/>
        <v>73</v>
      </c>
      <c r="C53" s="4">
        <f t="shared" ca="1" si="1"/>
        <v>73</v>
      </c>
      <c r="D53" s="64">
        <f t="shared" ca="1" si="2"/>
        <v>3650</v>
      </c>
      <c r="E53" s="52">
        <f t="shared" ca="1" si="3"/>
        <v>47</v>
      </c>
      <c r="F53" s="4">
        <f t="shared" ca="1" si="4"/>
        <v>705</v>
      </c>
      <c r="G53" s="4">
        <f t="shared" ca="1" si="5"/>
        <v>0</v>
      </c>
      <c r="H53" s="4">
        <f t="shared" ca="1" si="6"/>
        <v>0</v>
      </c>
      <c r="I53" s="64">
        <f t="shared" ca="1" si="7"/>
        <v>2945</v>
      </c>
    </row>
    <row r="54" spans="1:9" x14ac:dyDescent="0.25">
      <c r="A54" s="1">
        <v>37</v>
      </c>
      <c r="B54" s="4">
        <f t="shared" ca="1" si="0"/>
        <v>103</v>
      </c>
      <c r="C54" s="4">
        <f t="shared" ca="1" si="1"/>
        <v>103</v>
      </c>
      <c r="D54" s="64">
        <f t="shared" ca="1" si="2"/>
        <v>5150</v>
      </c>
      <c r="E54" s="52">
        <f t="shared" ca="1" si="3"/>
        <v>17</v>
      </c>
      <c r="F54" s="4">
        <f t="shared" ca="1" si="4"/>
        <v>255</v>
      </c>
      <c r="G54" s="4">
        <f t="shared" ca="1" si="5"/>
        <v>0</v>
      </c>
      <c r="H54" s="4">
        <f t="shared" ca="1" si="6"/>
        <v>0</v>
      </c>
      <c r="I54" s="64">
        <f t="shared" ca="1" si="7"/>
        <v>4895</v>
      </c>
    </row>
    <row r="55" spans="1:9" x14ac:dyDescent="0.25">
      <c r="A55" s="1">
        <v>38</v>
      </c>
      <c r="B55" s="4">
        <f t="shared" ca="1" si="0"/>
        <v>84</v>
      </c>
      <c r="C55" s="4">
        <f t="shared" ca="1" si="1"/>
        <v>84</v>
      </c>
      <c r="D55" s="64">
        <f t="shared" ca="1" si="2"/>
        <v>4200</v>
      </c>
      <c r="E55" s="52">
        <f t="shared" ca="1" si="3"/>
        <v>36</v>
      </c>
      <c r="F55" s="4">
        <f t="shared" ca="1" si="4"/>
        <v>540</v>
      </c>
      <c r="G55" s="4">
        <f t="shared" ca="1" si="5"/>
        <v>0</v>
      </c>
      <c r="H55" s="4">
        <f t="shared" ca="1" si="6"/>
        <v>0</v>
      </c>
      <c r="I55" s="64">
        <f t="shared" ca="1" si="7"/>
        <v>3660</v>
      </c>
    </row>
    <row r="56" spans="1:9" x14ac:dyDescent="0.25">
      <c r="A56" s="1">
        <v>39</v>
      </c>
      <c r="B56" s="4">
        <f t="shared" ca="1" si="0"/>
        <v>65</v>
      </c>
      <c r="C56" s="4">
        <f t="shared" ca="1" si="1"/>
        <v>65</v>
      </c>
      <c r="D56" s="64">
        <f t="shared" ca="1" si="2"/>
        <v>3250</v>
      </c>
      <c r="E56" s="52">
        <f t="shared" ca="1" si="3"/>
        <v>55</v>
      </c>
      <c r="F56" s="4">
        <f t="shared" ca="1" si="4"/>
        <v>825</v>
      </c>
      <c r="G56" s="4">
        <f t="shared" ca="1" si="5"/>
        <v>0</v>
      </c>
      <c r="H56" s="4">
        <f t="shared" ca="1" si="6"/>
        <v>0</v>
      </c>
      <c r="I56" s="64">
        <f t="shared" ca="1" si="7"/>
        <v>2425</v>
      </c>
    </row>
    <row r="57" spans="1:9" x14ac:dyDescent="0.25">
      <c r="A57" s="1">
        <v>40</v>
      </c>
      <c r="B57" s="4">
        <f t="shared" ca="1" si="0"/>
        <v>100</v>
      </c>
      <c r="C57" s="4">
        <f t="shared" ca="1" si="1"/>
        <v>100</v>
      </c>
      <c r="D57" s="64">
        <f t="shared" ca="1" si="2"/>
        <v>5000</v>
      </c>
      <c r="E57" s="52">
        <f t="shared" ca="1" si="3"/>
        <v>20</v>
      </c>
      <c r="F57" s="4">
        <f t="shared" ca="1" si="4"/>
        <v>300</v>
      </c>
      <c r="G57" s="4">
        <f t="shared" ca="1" si="5"/>
        <v>0</v>
      </c>
      <c r="H57" s="4">
        <f t="shared" ca="1" si="6"/>
        <v>0</v>
      </c>
      <c r="I57" s="64">
        <f t="shared" ca="1" si="7"/>
        <v>4700</v>
      </c>
    </row>
    <row r="58" spans="1:9" x14ac:dyDescent="0.25">
      <c r="A58" s="1">
        <v>41</v>
      </c>
      <c r="B58" s="4">
        <f t="shared" ca="1" si="0"/>
        <v>96</v>
      </c>
      <c r="C58" s="4">
        <f t="shared" ca="1" si="1"/>
        <v>96</v>
      </c>
      <c r="D58" s="64">
        <f t="shared" ca="1" si="2"/>
        <v>4800</v>
      </c>
      <c r="E58" s="52">
        <f t="shared" ca="1" si="3"/>
        <v>24</v>
      </c>
      <c r="F58" s="4">
        <f t="shared" ca="1" si="4"/>
        <v>360</v>
      </c>
      <c r="G58" s="4">
        <f t="shared" ca="1" si="5"/>
        <v>0</v>
      </c>
      <c r="H58" s="4">
        <f t="shared" ca="1" si="6"/>
        <v>0</v>
      </c>
      <c r="I58" s="64">
        <f t="shared" ca="1" si="7"/>
        <v>4440</v>
      </c>
    </row>
    <row r="59" spans="1:9" x14ac:dyDescent="0.25">
      <c r="A59" s="1">
        <v>42</v>
      </c>
      <c r="B59" s="4">
        <f t="shared" ca="1" si="0"/>
        <v>85</v>
      </c>
      <c r="C59" s="4">
        <f t="shared" ca="1" si="1"/>
        <v>85</v>
      </c>
      <c r="D59" s="64">
        <f t="shared" ca="1" si="2"/>
        <v>4250</v>
      </c>
      <c r="E59" s="52">
        <f t="shared" ca="1" si="3"/>
        <v>35</v>
      </c>
      <c r="F59" s="4">
        <f t="shared" ca="1" si="4"/>
        <v>525</v>
      </c>
      <c r="G59" s="4">
        <f t="shared" ca="1" si="5"/>
        <v>0</v>
      </c>
      <c r="H59" s="4">
        <f t="shared" ca="1" si="6"/>
        <v>0</v>
      </c>
      <c r="I59" s="64">
        <f t="shared" ca="1" si="7"/>
        <v>3725</v>
      </c>
    </row>
    <row r="60" spans="1:9" x14ac:dyDescent="0.25">
      <c r="A60" s="1">
        <v>43</v>
      </c>
      <c r="B60" s="4">
        <f t="shared" ca="1" si="0"/>
        <v>94</v>
      </c>
      <c r="C60" s="4">
        <f t="shared" ca="1" si="1"/>
        <v>94</v>
      </c>
      <c r="D60" s="64">
        <f t="shared" ca="1" si="2"/>
        <v>4700</v>
      </c>
      <c r="E60" s="52">
        <f t="shared" ca="1" si="3"/>
        <v>26</v>
      </c>
      <c r="F60" s="4">
        <f t="shared" ca="1" si="4"/>
        <v>390</v>
      </c>
      <c r="G60" s="4">
        <f t="shared" ca="1" si="5"/>
        <v>0</v>
      </c>
      <c r="H60" s="4">
        <f t="shared" ca="1" si="6"/>
        <v>0</v>
      </c>
      <c r="I60" s="64">
        <f t="shared" ca="1" si="7"/>
        <v>4310</v>
      </c>
    </row>
    <row r="61" spans="1:9" x14ac:dyDescent="0.25">
      <c r="A61" s="1">
        <v>44</v>
      </c>
      <c r="B61" s="4">
        <f t="shared" ca="1" si="0"/>
        <v>86</v>
      </c>
      <c r="C61" s="4">
        <f t="shared" ca="1" si="1"/>
        <v>86</v>
      </c>
      <c r="D61" s="64">
        <f t="shared" ca="1" si="2"/>
        <v>4300</v>
      </c>
      <c r="E61" s="52">
        <f t="shared" ca="1" si="3"/>
        <v>34</v>
      </c>
      <c r="F61" s="4">
        <f t="shared" ca="1" si="4"/>
        <v>510</v>
      </c>
      <c r="G61" s="4">
        <f t="shared" ca="1" si="5"/>
        <v>0</v>
      </c>
      <c r="H61" s="4">
        <f t="shared" ca="1" si="6"/>
        <v>0</v>
      </c>
      <c r="I61" s="64">
        <f t="shared" ca="1" si="7"/>
        <v>3790</v>
      </c>
    </row>
    <row r="62" spans="1:9" x14ac:dyDescent="0.25">
      <c r="A62" s="1">
        <v>45</v>
      </c>
      <c r="B62" s="4">
        <f t="shared" ca="1" si="0"/>
        <v>99</v>
      </c>
      <c r="C62" s="4">
        <f t="shared" ca="1" si="1"/>
        <v>99</v>
      </c>
      <c r="D62" s="64">
        <f t="shared" ca="1" si="2"/>
        <v>4950</v>
      </c>
      <c r="E62" s="52">
        <f t="shared" ca="1" si="3"/>
        <v>21</v>
      </c>
      <c r="F62" s="4">
        <f t="shared" ca="1" si="4"/>
        <v>315</v>
      </c>
      <c r="G62" s="4">
        <f t="shared" ca="1" si="5"/>
        <v>0</v>
      </c>
      <c r="H62" s="4">
        <f t="shared" ca="1" si="6"/>
        <v>0</v>
      </c>
      <c r="I62" s="64">
        <f t="shared" ca="1" si="7"/>
        <v>4635</v>
      </c>
    </row>
    <row r="63" spans="1:9" x14ac:dyDescent="0.25">
      <c r="A63" s="1">
        <v>46</v>
      </c>
      <c r="B63" s="4">
        <f t="shared" ca="1" si="0"/>
        <v>119</v>
      </c>
      <c r="C63" s="4">
        <f t="shared" ca="1" si="1"/>
        <v>119</v>
      </c>
      <c r="D63" s="64">
        <f t="shared" ca="1" si="2"/>
        <v>5950</v>
      </c>
      <c r="E63" s="52">
        <f t="shared" ca="1" si="3"/>
        <v>1</v>
      </c>
      <c r="F63" s="4">
        <f t="shared" ca="1" si="4"/>
        <v>15</v>
      </c>
      <c r="G63" s="4">
        <f t="shared" ca="1" si="5"/>
        <v>0</v>
      </c>
      <c r="H63" s="4">
        <f t="shared" ca="1" si="6"/>
        <v>0</v>
      </c>
      <c r="I63" s="64">
        <f t="shared" ca="1" si="7"/>
        <v>5935</v>
      </c>
    </row>
    <row r="64" spans="1:9" x14ac:dyDescent="0.25">
      <c r="A64" s="1">
        <v>47</v>
      </c>
      <c r="B64" s="4">
        <f t="shared" ca="1" si="0"/>
        <v>84</v>
      </c>
      <c r="C64" s="4">
        <f t="shared" ca="1" si="1"/>
        <v>84</v>
      </c>
      <c r="D64" s="64">
        <f t="shared" ca="1" si="2"/>
        <v>4200</v>
      </c>
      <c r="E64" s="52">
        <f t="shared" ca="1" si="3"/>
        <v>36</v>
      </c>
      <c r="F64" s="4">
        <f t="shared" ca="1" si="4"/>
        <v>540</v>
      </c>
      <c r="G64" s="4">
        <f t="shared" ca="1" si="5"/>
        <v>0</v>
      </c>
      <c r="H64" s="4">
        <f t="shared" ca="1" si="6"/>
        <v>0</v>
      </c>
      <c r="I64" s="64">
        <f t="shared" ca="1" si="7"/>
        <v>3660</v>
      </c>
    </row>
    <row r="65" spans="1:9" x14ac:dyDescent="0.25">
      <c r="A65" s="1">
        <v>48</v>
      </c>
      <c r="B65" s="4">
        <f t="shared" ca="1" si="0"/>
        <v>70</v>
      </c>
      <c r="C65" s="4">
        <f t="shared" ca="1" si="1"/>
        <v>70</v>
      </c>
      <c r="D65" s="64">
        <f t="shared" ca="1" si="2"/>
        <v>3500</v>
      </c>
      <c r="E65" s="52">
        <f t="shared" ca="1" si="3"/>
        <v>50</v>
      </c>
      <c r="F65" s="4">
        <f t="shared" ca="1" si="4"/>
        <v>750</v>
      </c>
      <c r="G65" s="4">
        <f t="shared" ca="1" si="5"/>
        <v>0</v>
      </c>
      <c r="H65" s="4">
        <f t="shared" ca="1" si="6"/>
        <v>0</v>
      </c>
      <c r="I65" s="64">
        <f t="shared" ca="1" si="7"/>
        <v>2750</v>
      </c>
    </row>
    <row r="66" spans="1:9" x14ac:dyDescent="0.25">
      <c r="A66" s="1">
        <v>49</v>
      </c>
      <c r="B66" s="4">
        <f t="shared" ca="1" si="0"/>
        <v>86</v>
      </c>
      <c r="C66" s="4">
        <f t="shared" ca="1" si="1"/>
        <v>86</v>
      </c>
      <c r="D66" s="64">
        <f t="shared" ca="1" si="2"/>
        <v>4300</v>
      </c>
      <c r="E66" s="52">
        <f t="shared" ca="1" si="3"/>
        <v>34</v>
      </c>
      <c r="F66" s="4">
        <f t="shared" ca="1" si="4"/>
        <v>510</v>
      </c>
      <c r="G66" s="4">
        <f t="shared" ca="1" si="5"/>
        <v>0</v>
      </c>
      <c r="H66" s="4">
        <f t="shared" ca="1" si="6"/>
        <v>0</v>
      </c>
      <c r="I66" s="64">
        <f t="shared" ca="1" si="7"/>
        <v>3790</v>
      </c>
    </row>
    <row r="67" spans="1:9" x14ac:dyDescent="0.25">
      <c r="A67" s="1">
        <v>50</v>
      </c>
      <c r="B67" s="4">
        <f t="shared" ca="1" si="0"/>
        <v>69</v>
      </c>
      <c r="C67" s="4">
        <f t="shared" ca="1" si="1"/>
        <v>69</v>
      </c>
      <c r="D67" s="64">
        <f t="shared" ca="1" si="2"/>
        <v>3450</v>
      </c>
      <c r="E67" s="52">
        <f t="shared" ca="1" si="3"/>
        <v>51</v>
      </c>
      <c r="F67" s="4">
        <f t="shared" ca="1" si="4"/>
        <v>765</v>
      </c>
      <c r="G67" s="4">
        <f t="shared" ca="1" si="5"/>
        <v>0</v>
      </c>
      <c r="H67" s="4">
        <f t="shared" ca="1" si="6"/>
        <v>0</v>
      </c>
      <c r="I67" s="64">
        <f t="shared" ca="1" si="7"/>
        <v>2685</v>
      </c>
    </row>
    <row r="68" spans="1:9" x14ac:dyDescent="0.25">
      <c r="A68" s="1">
        <v>51</v>
      </c>
      <c r="B68" s="4">
        <f t="shared" ca="1" si="0"/>
        <v>129</v>
      </c>
      <c r="C68" s="4">
        <f t="shared" ca="1" si="1"/>
        <v>120</v>
      </c>
      <c r="D68" s="64">
        <f t="shared" ca="1" si="2"/>
        <v>6000</v>
      </c>
      <c r="E68" s="52">
        <f t="shared" ca="1" si="3"/>
        <v>0</v>
      </c>
      <c r="F68" s="4">
        <f t="shared" ca="1" si="4"/>
        <v>0</v>
      </c>
      <c r="G68" s="4">
        <f t="shared" ca="1" si="5"/>
        <v>9</v>
      </c>
      <c r="H68" s="4">
        <f t="shared" ca="1" si="6"/>
        <v>270</v>
      </c>
      <c r="I68" s="64">
        <f t="shared" ca="1" si="7"/>
        <v>5730</v>
      </c>
    </row>
    <row r="69" spans="1:9" x14ac:dyDescent="0.25">
      <c r="A69" s="1">
        <v>52</v>
      </c>
      <c r="B69" s="4">
        <f t="shared" ca="1" si="0"/>
        <v>107</v>
      </c>
      <c r="C69" s="4">
        <f t="shared" ca="1" si="1"/>
        <v>107</v>
      </c>
      <c r="D69" s="64">
        <f t="shared" ca="1" si="2"/>
        <v>5350</v>
      </c>
      <c r="E69" s="52">
        <f t="shared" ca="1" si="3"/>
        <v>13</v>
      </c>
      <c r="F69" s="4">
        <f t="shared" ca="1" si="4"/>
        <v>195</v>
      </c>
      <c r="G69" s="4">
        <f t="shared" ca="1" si="5"/>
        <v>0</v>
      </c>
      <c r="H69" s="4">
        <f t="shared" ca="1" si="6"/>
        <v>0</v>
      </c>
      <c r="I69" s="64">
        <f t="shared" ca="1" si="7"/>
        <v>5155</v>
      </c>
    </row>
    <row r="70" spans="1:9" x14ac:dyDescent="0.25">
      <c r="A70" s="1">
        <v>53</v>
      </c>
      <c r="B70" s="4">
        <f t="shared" ca="1" si="0"/>
        <v>55</v>
      </c>
      <c r="C70" s="4">
        <f t="shared" ca="1" si="1"/>
        <v>55</v>
      </c>
      <c r="D70" s="64">
        <f t="shared" ca="1" si="2"/>
        <v>2750</v>
      </c>
      <c r="E70" s="52">
        <f t="shared" ca="1" si="3"/>
        <v>65</v>
      </c>
      <c r="F70" s="4">
        <f t="shared" ca="1" si="4"/>
        <v>975</v>
      </c>
      <c r="G70" s="4">
        <f t="shared" ca="1" si="5"/>
        <v>0</v>
      </c>
      <c r="H70" s="4">
        <f t="shared" ca="1" si="6"/>
        <v>0</v>
      </c>
      <c r="I70" s="64">
        <f t="shared" ca="1" si="7"/>
        <v>1775</v>
      </c>
    </row>
    <row r="71" spans="1:9" x14ac:dyDescent="0.25">
      <c r="A71" s="1">
        <v>54</v>
      </c>
      <c r="B71" s="4">
        <f t="shared" ca="1" si="0"/>
        <v>62</v>
      </c>
      <c r="C71" s="4">
        <f t="shared" ca="1" si="1"/>
        <v>62</v>
      </c>
      <c r="D71" s="64">
        <f t="shared" ca="1" si="2"/>
        <v>3100</v>
      </c>
      <c r="E71" s="52">
        <f t="shared" ca="1" si="3"/>
        <v>58</v>
      </c>
      <c r="F71" s="4">
        <f t="shared" ca="1" si="4"/>
        <v>870</v>
      </c>
      <c r="G71" s="4">
        <f t="shared" ca="1" si="5"/>
        <v>0</v>
      </c>
      <c r="H71" s="4">
        <f t="shared" ca="1" si="6"/>
        <v>0</v>
      </c>
      <c r="I71" s="64">
        <f t="shared" ca="1" si="7"/>
        <v>2230</v>
      </c>
    </row>
    <row r="72" spans="1:9" x14ac:dyDescent="0.25">
      <c r="A72" s="1">
        <v>55</v>
      </c>
      <c r="B72" s="4">
        <f t="shared" ca="1" si="0"/>
        <v>107</v>
      </c>
      <c r="C72" s="4">
        <f t="shared" ca="1" si="1"/>
        <v>107</v>
      </c>
      <c r="D72" s="64">
        <f t="shared" ca="1" si="2"/>
        <v>5350</v>
      </c>
      <c r="E72" s="52">
        <f t="shared" ca="1" si="3"/>
        <v>13</v>
      </c>
      <c r="F72" s="4">
        <f t="shared" ca="1" si="4"/>
        <v>195</v>
      </c>
      <c r="G72" s="4">
        <f t="shared" ca="1" si="5"/>
        <v>0</v>
      </c>
      <c r="H72" s="4">
        <f t="shared" ca="1" si="6"/>
        <v>0</v>
      </c>
      <c r="I72" s="64">
        <f t="shared" ca="1" si="7"/>
        <v>5155</v>
      </c>
    </row>
    <row r="73" spans="1:9" x14ac:dyDescent="0.25">
      <c r="A73" s="1">
        <v>56</v>
      </c>
      <c r="B73" s="4">
        <f t="shared" ca="1" si="0"/>
        <v>90</v>
      </c>
      <c r="C73" s="4">
        <f t="shared" ca="1" si="1"/>
        <v>90</v>
      </c>
      <c r="D73" s="64">
        <f t="shared" ca="1" si="2"/>
        <v>4500</v>
      </c>
      <c r="E73" s="52">
        <f t="shared" ca="1" si="3"/>
        <v>30</v>
      </c>
      <c r="F73" s="4">
        <f t="shared" ca="1" si="4"/>
        <v>450</v>
      </c>
      <c r="G73" s="4">
        <f t="shared" ca="1" si="5"/>
        <v>0</v>
      </c>
      <c r="H73" s="4">
        <f t="shared" ca="1" si="6"/>
        <v>0</v>
      </c>
      <c r="I73" s="64">
        <f t="shared" ca="1" si="7"/>
        <v>4050</v>
      </c>
    </row>
    <row r="74" spans="1:9" x14ac:dyDescent="0.25">
      <c r="A74" s="1">
        <v>57</v>
      </c>
      <c r="B74" s="4">
        <f t="shared" ca="1" si="0"/>
        <v>61</v>
      </c>
      <c r="C74" s="4">
        <f t="shared" ca="1" si="1"/>
        <v>61</v>
      </c>
      <c r="D74" s="64">
        <f t="shared" ca="1" si="2"/>
        <v>3050</v>
      </c>
      <c r="E74" s="52">
        <f t="shared" ca="1" si="3"/>
        <v>59</v>
      </c>
      <c r="F74" s="4">
        <f t="shared" ca="1" si="4"/>
        <v>885</v>
      </c>
      <c r="G74" s="4">
        <f t="shared" ca="1" si="5"/>
        <v>0</v>
      </c>
      <c r="H74" s="4">
        <f t="shared" ca="1" si="6"/>
        <v>0</v>
      </c>
      <c r="I74" s="64">
        <f t="shared" ca="1" si="7"/>
        <v>2165</v>
      </c>
    </row>
    <row r="75" spans="1:9" x14ac:dyDescent="0.25">
      <c r="A75" s="1">
        <v>58</v>
      </c>
      <c r="B75" s="4">
        <f t="shared" ca="1" si="0"/>
        <v>81</v>
      </c>
      <c r="C75" s="4">
        <f t="shared" ca="1" si="1"/>
        <v>81</v>
      </c>
      <c r="D75" s="64">
        <f t="shared" ca="1" si="2"/>
        <v>4050</v>
      </c>
      <c r="E75" s="52">
        <f t="shared" ca="1" si="3"/>
        <v>39</v>
      </c>
      <c r="F75" s="4">
        <f t="shared" ca="1" si="4"/>
        <v>585</v>
      </c>
      <c r="G75" s="4">
        <f t="shared" ca="1" si="5"/>
        <v>0</v>
      </c>
      <c r="H75" s="4">
        <f t="shared" ca="1" si="6"/>
        <v>0</v>
      </c>
      <c r="I75" s="64">
        <f t="shared" ca="1" si="7"/>
        <v>3465</v>
      </c>
    </row>
    <row r="76" spans="1:9" x14ac:dyDescent="0.25">
      <c r="A76" s="1">
        <v>59</v>
      </c>
      <c r="B76" s="4">
        <f t="shared" ca="1" si="0"/>
        <v>82</v>
      </c>
      <c r="C76" s="4">
        <f t="shared" ca="1" si="1"/>
        <v>82</v>
      </c>
      <c r="D76" s="64">
        <f t="shared" ca="1" si="2"/>
        <v>4100</v>
      </c>
      <c r="E76" s="52">
        <f t="shared" ca="1" si="3"/>
        <v>38</v>
      </c>
      <c r="F76" s="4">
        <f t="shared" ca="1" si="4"/>
        <v>570</v>
      </c>
      <c r="G76" s="4">
        <f t="shared" ca="1" si="5"/>
        <v>0</v>
      </c>
      <c r="H76" s="4">
        <f t="shared" ca="1" si="6"/>
        <v>0</v>
      </c>
      <c r="I76" s="64">
        <f t="shared" ca="1" si="7"/>
        <v>3530</v>
      </c>
    </row>
    <row r="77" spans="1:9" x14ac:dyDescent="0.25">
      <c r="A77" s="1">
        <v>60</v>
      </c>
      <c r="B77" s="4">
        <f t="shared" ca="1" si="0"/>
        <v>75</v>
      </c>
      <c r="C77" s="4">
        <f t="shared" ca="1" si="1"/>
        <v>75</v>
      </c>
      <c r="D77" s="64">
        <f t="shared" ca="1" si="2"/>
        <v>3750</v>
      </c>
      <c r="E77" s="52">
        <f t="shared" ca="1" si="3"/>
        <v>45</v>
      </c>
      <c r="F77" s="4">
        <f t="shared" ca="1" si="4"/>
        <v>675</v>
      </c>
      <c r="G77" s="4">
        <f t="shared" ca="1" si="5"/>
        <v>0</v>
      </c>
      <c r="H77" s="4">
        <f t="shared" ca="1" si="6"/>
        <v>0</v>
      </c>
      <c r="I77" s="64">
        <f t="shared" ca="1" si="7"/>
        <v>3075</v>
      </c>
    </row>
    <row r="78" spans="1:9" x14ac:dyDescent="0.25">
      <c r="A78" s="1">
        <v>61</v>
      </c>
      <c r="B78" s="4">
        <f t="shared" ca="1" si="0"/>
        <v>138</v>
      </c>
      <c r="C78" s="4">
        <f t="shared" ca="1" si="1"/>
        <v>120</v>
      </c>
      <c r="D78" s="64">
        <f t="shared" ca="1" si="2"/>
        <v>6000</v>
      </c>
      <c r="E78" s="52">
        <f t="shared" ca="1" si="3"/>
        <v>0</v>
      </c>
      <c r="F78" s="4">
        <f t="shared" ca="1" si="4"/>
        <v>0</v>
      </c>
      <c r="G78" s="4">
        <f t="shared" ca="1" si="5"/>
        <v>18</v>
      </c>
      <c r="H78" s="4">
        <f t="shared" ca="1" si="6"/>
        <v>540</v>
      </c>
      <c r="I78" s="64">
        <f t="shared" ca="1" si="7"/>
        <v>5460</v>
      </c>
    </row>
    <row r="79" spans="1:9" x14ac:dyDescent="0.25">
      <c r="A79" s="1">
        <v>62</v>
      </c>
      <c r="B79" s="4">
        <f t="shared" ca="1" si="0"/>
        <v>111</v>
      </c>
      <c r="C79" s="4">
        <f t="shared" ca="1" si="1"/>
        <v>111</v>
      </c>
      <c r="D79" s="64">
        <f t="shared" ca="1" si="2"/>
        <v>5550</v>
      </c>
      <c r="E79" s="52">
        <f t="shared" ca="1" si="3"/>
        <v>9</v>
      </c>
      <c r="F79" s="4">
        <f t="shared" ca="1" si="4"/>
        <v>135</v>
      </c>
      <c r="G79" s="4">
        <f t="shared" ca="1" si="5"/>
        <v>0</v>
      </c>
      <c r="H79" s="4">
        <f t="shared" ca="1" si="6"/>
        <v>0</v>
      </c>
      <c r="I79" s="64">
        <f t="shared" ca="1" si="7"/>
        <v>5415</v>
      </c>
    </row>
    <row r="80" spans="1:9" x14ac:dyDescent="0.25">
      <c r="A80" s="1">
        <v>63</v>
      </c>
      <c r="B80" s="4">
        <f t="shared" ca="1" si="0"/>
        <v>65</v>
      </c>
      <c r="C80" s="4">
        <f t="shared" ca="1" si="1"/>
        <v>65</v>
      </c>
      <c r="D80" s="64">
        <f t="shared" ca="1" si="2"/>
        <v>3250</v>
      </c>
      <c r="E80" s="52">
        <f t="shared" ca="1" si="3"/>
        <v>55</v>
      </c>
      <c r="F80" s="4">
        <f t="shared" ca="1" si="4"/>
        <v>825</v>
      </c>
      <c r="G80" s="4">
        <f t="shared" ca="1" si="5"/>
        <v>0</v>
      </c>
      <c r="H80" s="4">
        <f t="shared" ca="1" si="6"/>
        <v>0</v>
      </c>
      <c r="I80" s="64">
        <f t="shared" ca="1" si="7"/>
        <v>2425</v>
      </c>
    </row>
    <row r="81" spans="1:9" x14ac:dyDescent="0.25">
      <c r="A81" s="1">
        <v>64</v>
      </c>
      <c r="B81" s="4">
        <f t="shared" ca="1" si="0"/>
        <v>102</v>
      </c>
      <c r="C81" s="4">
        <f t="shared" ca="1" si="1"/>
        <v>102</v>
      </c>
      <c r="D81" s="64">
        <f t="shared" ca="1" si="2"/>
        <v>5100</v>
      </c>
      <c r="E81" s="52">
        <f t="shared" ca="1" si="3"/>
        <v>18</v>
      </c>
      <c r="F81" s="4">
        <f t="shared" ca="1" si="4"/>
        <v>270</v>
      </c>
      <c r="G81" s="4">
        <f t="shared" ca="1" si="5"/>
        <v>0</v>
      </c>
      <c r="H81" s="4">
        <f t="shared" ca="1" si="6"/>
        <v>0</v>
      </c>
      <c r="I81" s="64">
        <f t="shared" ca="1" si="7"/>
        <v>4830</v>
      </c>
    </row>
    <row r="82" spans="1:9" x14ac:dyDescent="0.25">
      <c r="A82" s="1">
        <v>65</v>
      </c>
      <c r="B82" s="4">
        <f t="shared" ca="1" si="0"/>
        <v>54</v>
      </c>
      <c r="C82" s="4">
        <f t="shared" ca="1" si="1"/>
        <v>54</v>
      </c>
      <c r="D82" s="64">
        <f t="shared" ca="1" si="2"/>
        <v>2700</v>
      </c>
      <c r="E82" s="52">
        <f t="shared" ca="1" si="3"/>
        <v>66</v>
      </c>
      <c r="F82" s="4">
        <f t="shared" ca="1" si="4"/>
        <v>990</v>
      </c>
      <c r="G82" s="4">
        <f t="shared" ca="1" si="5"/>
        <v>0</v>
      </c>
      <c r="H82" s="4">
        <f t="shared" ca="1" si="6"/>
        <v>0</v>
      </c>
      <c r="I82" s="64">
        <f t="shared" ca="1" si="7"/>
        <v>1710</v>
      </c>
    </row>
    <row r="83" spans="1:9" x14ac:dyDescent="0.25">
      <c r="A83" s="1">
        <v>66</v>
      </c>
      <c r="B83" s="4">
        <f t="shared" ref="B83:B146" ca="1" si="8">INT(NORMINV(RAND(),$B$10,$B$11))</f>
        <v>110</v>
      </c>
      <c r="C83" s="4">
        <f t="shared" ref="C83:C146" ca="1" si="9">IF($C$7&gt;=B83,B83,$C$7)</f>
        <v>110</v>
      </c>
      <c r="D83" s="64">
        <f t="shared" ref="D83:D146" ca="1" si="10">$C$3*C83</f>
        <v>5500</v>
      </c>
      <c r="E83" s="52">
        <f t="shared" ref="E83:E146" ca="1" si="11">$C$7-C83</f>
        <v>10</v>
      </c>
      <c r="F83" s="4">
        <f t="shared" ref="F83:F146" ca="1" si="12">$C$4*E83</f>
        <v>150</v>
      </c>
      <c r="G83" s="4">
        <f t="shared" ref="G83:G146" ca="1" si="13">B83-C83</f>
        <v>0</v>
      </c>
      <c r="H83" s="4">
        <f t="shared" ref="H83:H146" ca="1" si="14">$C$5*G83</f>
        <v>0</v>
      </c>
      <c r="I83" s="64">
        <f t="shared" ref="I83:I146" ca="1" si="15">D83-F83-H83</f>
        <v>5350</v>
      </c>
    </row>
    <row r="84" spans="1:9" x14ac:dyDescent="0.25">
      <c r="A84" s="1">
        <v>67</v>
      </c>
      <c r="B84" s="4">
        <f t="shared" ca="1" si="8"/>
        <v>86</v>
      </c>
      <c r="C84" s="4">
        <f t="shared" ca="1" si="9"/>
        <v>86</v>
      </c>
      <c r="D84" s="64">
        <f t="shared" ca="1" si="10"/>
        <v>4300</v>
      </c>
      <c r="E84" s="52">
        <f t="shared" ca="1" si="11"/>
        <v>34</v>
      </c>
      <c r="F84" s="4">
        <f t="shared" ca="1" si="12"/>
        <v>510</v>
      </c>
      <c r="G84" s="4">
        <f t="shared" ca="1" si="13"/>
        <v>0</v>
      </c>
      <c r="H84" s="4">
        <f t="shared" ca="1" si="14"/>
        <v>0</v>
      </c>
      <c r="I84" s="64">
        <f t="shared" ca="1" si="15"/>
        <v>3790</v>
      </c>
    </row>
    <row r="85" spans="1:9" x14ac:dyDescent="0.25">
      <c r="A85" s="1">
        <v>68</v>
      </c>
      <c r="B85" s="4">
        <f t="shared" ca="1" si="8"/>
        <v>54</v>
      </c>
      <c r="C85" s="4">
        <f t="shared" ca="1" si="9"/>
        <v>54</v>
      </c>
      <c r="D85" s="64">
        <f t="shared" ca="1" si="10"/>
        <v>2700</v>
      </c>
      <c r="E85" s="52">
        <f t="shared" ca="1" si="11"/>
        <v>66</v>
      </c>
      <c r="F85" s="4">
        <f t="shared" ca="1" si="12"/>
        <v>990</v>
      </c>
      <c r="G85" s="4">
        <f t="shared" ca="1" si="13"/>
        <v>0</v>
      </c>
      <c r="H85" s="4">
        <f t="shared" ca="1" si="14"/>
        <v>0</v>
      </c>
      <c r="I85" s="64">
        <f t="shared" ca="1" si="15"/>
        <v>1710</v>
      </c>
    </row>
    <row r="86" spans="1:9" x14ac:dyDescent="0.25">
      <c r="A86" s="1">
        <v>69</v>
      </c>
      <c r="B86" s="4">
        <f t="shared" ca="1" si="8"/>
        <v>141</v>
      </c>
      <c r="C86" s="4">
        <f t="shared" ca="1" si="9"/>
        <v>120</v>
      </c>
      <c r="D86" s="64">
        <f t="shared" ca="1" si="10"/>
        <v>6000</v>
      </c>
      <c r="E86" s="52">
        <f t="shared" ca="1" si="11"/>
        <v>0</v>
      </c>
      <c r="F86" s="4">
        <f t="shared" ca="1" si="12"/>
        <v>0</v>
      </c>
      <c r="G86" s="4">
        <f t="shared" ca="1" si="13"/>
        <v>21</v>
      </c>
      <c r="H86" s="4">
        <f t="shared" ca="1" si="14"/>
        <v>630</v>
      </c>
      <c r="I86" s="64">
        <f t="shared" ca="1" si="15"/>
        <v>5370</v>
      </c>
    </row>
    <row r="87" spans="1:9" x14ac:dyDescent="0.25">
      <c r="A87" s="1">
        <v>70</v>
      </c>
      <c r="B87" s="4">
        <f t="shared" ca="1" si="8"/>
        <v>92</v>
      </c>
      <c r="C87" s="4">
        <f t="shared" ca="1" si="9"/>
        <v>92</v>
      </c>
      <c r="D87" s="64">
        <f t="shared" ca="1" si="10"/>
        <v>4600</v>
      </c>
      <c r="E87" s="52">
        <f t="shared" ca="1" si="11"/>
        <v>28</v>
      </c>
      <c r="F87" s="4">
        <f t="shared" ca="1" si="12"/>
        <v>420</v>
      </c>
      <c r="G87" s="4">
        <f t="shared" ca="1" si="13"/>
        <v>0</v>
      </c>
      <c r="H87" s="4">
        <f t="shared" ca="1" si="14"/>
        <v>0</v>
      </c>
      <c r="I87" s="64">
        <f t="shared" ca="1" si="15"/>
        <v>4180</v>
      </c>
    </row>
    <row r="88" spans="1:9" x14ac:dyDescent="0.25">
      <c r="A88" s="1">
        <v>71</v>
      </c>
      <c r="B88" s="4">
        <f t="shared" ca="1" si="8"/>
        <v>73</v>
      </c>
      <c r="C88" s="4">
        <f t="shared" ca="1" si="9"/>
        <v>73</v>
      </c>
      <c r="D88" s="64">
        <f t="shared" ca="1" si="10"/>
        <v>3650</v>
      </c>
      <c r="E88" s="52">
        <f t="shared" ca="1" si="11"/>
        <v>47</v>
      </c>
      <c r="F88" s="4">
        <f t="shared" ca="1" si="12"/>
        <v>705</v>
      </c>
      <c r="G88" s="4">
        <f t="shared" ca="1" si="13"/>
        <v>0</v>
      </c>
      <c r="H88" s="4">
        <f t="shared" ca="1" si="14"/>
        <v>0</v>
      </c>
      <c r="I88" s="64">
        <f t="shared" ca="1" si="15"/>
        <v>2945</v>
      </c>
    </row>
    <row r="89" spans="1:9" x14ac:dyDescent="0.25">
      <c r="A89" s="1">
        <v>72</v>
      </c>
      <c r="B89" s="4">
        <f t="shared" ca="1" si="8"/>
        <v>96</v>
      </c>
      <c r="C89" s="4">
        <f t="shared" ca="1" si="9"/>
        <v>96</v>
      </c>
      <c r="D89" s="64">
        <f t="shared" ca="1" si="10"/>
        <v>4800</v>
      </c>
      <c r="E89" s="52">
        <f t="shared" ca="1" si="11"/>
        <v>24</v>
      </c>
      <c r="F89" s="4">
        <f t="shared" ca="1" si="12"/>
        <v>360</v>
      </c>
      <c r="G89" s="4">
        <f t="shared" ca="1" si="13"/>
        <v>0</v>
      </c>
      <c r="H89" s="4">
        <f t="shared" ca="1" si="14"/>
        <v>0</v>
      </c>
      <c r="I89" s="64">
        <f t="shared" ca="1" si="15"/>
        <v>4440</v>
      </c>
    </row>
    <row r="90" spans="1:9" x14ac:dyDescent="0.25">
      <c r="A90" s="1">
        <v>73</v>
      </c>
      <c r="B90" s="4">
        <f t="shared" ca="1" si="8"/>
        <v>108</v>
      </c>
      <c r="C90" s="4">
        <f t="shared" ca="1" si="9"/>
        <v>108</v>
      </c>
      <c r="D90" s="64">
        <f t="shared" ca="1" si="10"/>
        <v>5400</v>
      </c>
      <c r="E90" s="52">
        <f t="shared" ca="1" si="11"/>
        <v>12</v>
      </c>
      <c r="F90" s="4">
        <f t="shared" ca="1" si="12"/>
        <v>180</v>
      </c>
      <c r="G90" s="4">
        <f t="shared" ca="1" si="13"/>
        <v>0</v>
      </c>
      <c r="H90" s="4">
        <f t="shared" ca="1" si="14"/>
        <v>0</v>
      </c>
      <c r="I90" s="64">
        <f t="shared" ca="1" si="15"/>
        <v>5220</v>
      </c>
    </row>
    <row r="91" spans="1:9" x14ac:dyDescent="0.25">
      <c r="A91" s="1">
        <v>74</v>
      </c>
      <c r="B91" s="4">
        <f t="shared" ca="1" si="8"/>
        <v>90</v>
      </c>
      <c r="C91" s="4">
        <f t="shared" ca="1" si="9"/>
        <v>90</v>
      </c>
      <c r="D91" s="64">
        <f t="shared" ca="1" si="10"/>
        <v>4500</v>
      </c>
      <c r="E91" s="52">
        <f t="shared" ca="1" si="11"/>
        <v>30</v>
      </c>
      <c r="F91" s="4">
        <f t="shared" ca="1" si="12"/>
        <v>450</v>
      </c>
      <c r="G91" s="4">
        <f t="shared" ca="1" si="13"/>
        <v>0</v>
      </c>
      <c r="H91" s="4">
        <f t="shared" ca="1" si="14"/>
        <v>0</v>
      </c>
      <c r="I91" s="64">
        <f t="shared" ca="1" si="15"/>
        <v>4050</v>
      </c>
    </row>
    <row r="92" spans="1:9" x14ac:dyDescent="0.25">
      <c r="A92" s="1">
        <v>75</v>
      </c>
      <c r="B92" s="4">
        <f t="shared" ca="1" si="8"/>
        <v>97</v>
      </c>
      <c r="C92" s="4">
        <f t="shared" ca="1" si="9"/>
        <v>97</v>
      </c>
      <c r="D92" s="64">
        <f t="shared" ca="1" si="10"/>
        <v>4850</v>
      </c>
      <c r="E92" s="52">
        <f t="shared" ca="1" si="11"/>
        <v>23</v>
      </c>
      <c r="F92" s="4">
        <f t="shared" ca="1" si="12"/>
        <v>345</v>
      </c>
      <c r="G92" s="4">
        <f t="shared" ca="1" si="13"/>
        <v>0</v>
      </c>
      <c r="H92" s="4">
        <f t="shared" ca="1" si="14"/>
        <v>0</v>
      </c>
      <c r="I92" s="64">
        <f t="shared" ca="1" si="15"/>
        <v>4505</v>
      </c>
    </row>
    <row r="93" spans="1:9" x14ac:dyDescent="0.25">
      <c r="A93" s="1">
        <v>76</v>
      </c>
      <c r="B93" s="4">
        <f t="shared" ca="1" si="8"/>
        <v>90</v>
      </c>
      <c r="C93" s="4">
        <f t="shared" ca="1" si="9"/>
        <v>90</v>
      </c>
      <c r="D93" s="64">
        <f t="shared" ca="1" si="10"/>
        <v>4500</v>
      </c>
      <c r="E93" s="52">
        <f t="shared" ca="1" si="11"/>
        <v>30</v>
      </c>
      <c r="F93" s="4">
        <f t="shared" ca="1" si="12"/>
        <v>450</v>
      </c>
      <c r="G93" s="4">
        <f t="shared" ca="1" si="13"/>
        <v>0</v>
      </c>
      <c r="H93" s="4">
        <f t="shared" ca="1" si="14"/>
        <v>0</v>
      </c>
      <c r="I93" s="64">
        <f t="shared" ca="1" si="15"/>
        <v>4050</v>
      </c>
    </row>
    <row r="94" spans="1:9" x14ac:dyDescent="0.25">
      <c r="A94" s="1">
        <v>77</v>
      </c>
      <c r="B94" s="4">
        <f t="shared" ca="1" si="8"/>
        <v>99</v>
      </c>
      <c r="C94" s="4">
        <f t="shared" ca="1" si="9"/>
        <v>99</v>
      </c>
      <c r="D94" s="64">
        <f t="shared" ca="1" si="10"/>
        <v>4950</v>
      </c>
      <c r="E94" s="52">
        <f t="shared" ca="1" si="11"/>
        <v>21</v>
      </c>
      <c r="F94" s="4">
        <f t="shared" ca="1" si="12"/>
        <v>315</v>
      </c>
      <c r="G94" s="4">
        <f t="shared" ca="1" si="13"/>
        <v>0</v>
      </c>
      <c r="H94" s="4">
        <f t="shared" ca="1" si="14"/>
        <v>0</v>
      </c>
      <c r="I94" s="64">
        <f t="shared" ca="1" si="15"/>
        <v>4635</v>
      </c>
    </row>
    <row r="95" spans="1:9" x14ac:dyDescent="0.25">
      <c r="A95" s="1">
        <v>78</v>
      </c>
      <c r="B95" s="4">
        <f t="shared" ca="1" si="8"/>
        <v>95</v>
      </c>
      <c r="C95" s="4">
        <f t="shared" ca="1" si="9"/>
        <v>95</v>
      </c>
      <c r="D95" s="64">
        <f t="shared" ca="1" si="10"/>
        <v>4750</v>
      </c>
      <c r="E95" s="52">
        <f t="shared" ca="1" si="11"/>
        <v>25</v>
      </c>
      <c r="F95" s="4">
        <f t="shared" ca="1" si="12"/>
        <v>375</v>
      </c>
      <c r="G95" s="4">
        <f t="shared" ca="1" si="13"/>
        <v>0</v>
      </c>
      <c r="H95" s="4">
        <f t="shared" ca="1" si="14"/>
        <v>0</v>
      </c>
      <c r="I95" s="64">
        <f t="shared" ca="1" si="15"/>
        <v>4375</v>
      </c>
    </row>
    <row r="96" spans="1:9" x14ac:dyDescent="0.25">
      <c r="A96" s="1">
        <v>79</v>
      </c>
      <c r="B96" s="4">
        <f t="shared" ca="1" si="8"/>
        <v>121</v>
      </c>
      <c r="C96" s="4">
        <f t="shared" ca="1" si="9"/>
        <v>120</v>
      </c>
      <c r="D96" s="64">
        <f t="shared" ca="1" si="10"/>
        <v>6000</v>
      </c>
      <c r="E96" s="52">
        <f t="shared" ca="1" si="11"/>
        <v>0</v>
      </c>
      <c r="F96" s="4">
        <f t="shared" ca="1" si="12"/>
        <v>0</v>
      </c>
      <c r="G96" s="4">
        <f t="shared" ca="1" si="13"/>
        <v>1</v>
      </c>
      <c r="H96" s="4">
        <f t="shared" ca="1" si="14"/>
        <v>30</v>
      </c>
      <c r="I96" s="64">
        <f t="shared" ca="1" si="15"/>
        <v>5970</v>
      </c>
    </row>
    <row r="97" spans="1:9" x14ac:dyDescent="0.25">
      <c r="A97" s="1">
        <v>80</v>
      </c>
      <c r="B97" s="4">
        <f t="shared" ca="1" si="8"/>
        <v>123</v>
      </c>
      <c r="C97" s="4">
        <f t="shared" ca="1" si="9"/>
        <v>120</v>
      </c>
      <c r="D97" s="64">
        <f t="shared" ca="1" si="10"/>
        <v>6000</v>
      </c>
      <c r="E97" s="52">
        <f t="shared" ca="1" si="11"/>
        <v>0</v>
      </c>
      <c r="F97" s="4">
        <f t="shared" ca="1" si="12"/>
        <v>0</v>
      </c>
      <c r="G97" s="4">
        <f t="shared" ca="1" si="13"/>
        <v>3</v>
      </c>
      <c r="H97" s="4">
        <f t="shared" ca="1" si="14"/>
        <v>90</v>
      </c>
      <c r="I97" s="64">
        <f t="shared" ca="1" si="15"/>
        <v>5910</v>
      </c>
    </row>
    <row r="98" spans="1:9" x14ac:dyDescent="0.25">
      <c r="A98" s="1">
        <v>81</v>
      </c>
      <c r="B98" s="4">
        <f t="shared" ca="1" si="8"/>
        <v>96</v>
      </c>
      <c r="C98" s="4">
        <f t="shared" ca="1" si="9"/>
        <v>96</v>
      </c>
      <c r="D98" s="64">
        <f t="shared" ca="1" si="10"/>
        <v>4800</v>
      </c>
      <c r="E98" s="52">
        <f t="shared" ca="1" si="11"/>
        <v>24</v>
      </c>
      <c r="F98" s="4">
        <f t="shared" ca="1" si="12"/>
        <v>360</v>
      </c>
      <c r="G98" s="4">
        <f t="shared" ca="1" si="13"/>
        <v>0</v>
      </c>
      <c r="H98" s="4">
        <f t="shared" ca="1" si="14"/>
        <v>0</v>
      </c>
      <c r="I98" s="64">
        <f t="shared" ca="1" si="15"/>
        <v>4440</v>
      </c>
    </row>
    <row r="99" spans="1:9" x14ac:dyDescent="0.25">
      <c r="A99" s="1">
        <v>82</v>
      </c>
      <c r="B99" s="4">
        <f t="shared" ca="1" si="8"/>
        <v>113</v>
      </c>
      <c r="C99" s="4">
        <f t="shared" ca="1" si="9"/>
        <v>113</v>
      </c>
      <c r="D99" s="64">
        <f t="shared" ca="1" si="10"/>
        <v>5650</v>
      </c>
      <c r="E99" s="52">
        <f t="shared" ca="1" si="11"/>
        <v>7</v>
      </c>
      <c r="F99" s="4">
        <f t="shared" ca="1" si="12"/>
        <v>105</v>
      </c>
      <c r="G99" s="4">
        <f t="shared" ca="1" si="13"/>
        <v>0</v>
      </c>
      <c r="H99" s="4">
        <f t="shared" ca="1" si="14"/>
        <v>0</v>
      </c>
      <c r="I99" s="64">
        <f t="shared" ca="1" si="15"/>
        <v>5545</v>
      </c>
    </row>
    <row r="100" spans="1:9" x14ac:dyDescent="0.25">
      <c r="A100" s="1">
        <v>83</v>
      </c>
      <c r="B100" s="4">
        <f t="shared" ca="1" si="8"/>
        <v>75</v>
      </c>
      <c r="C100" s="4">
        <f t="shared" ca="1" si="9"/>
        <v>75</v>
      </c>
      <c r="D100" s="64">
        <f t="shared" ca="1" si="10"/>
        <v>3750</v>
      </c>
      <c r="E100" s="52">
        <f t="shared" ca="1" si="11"/>
        <v>45</v>
      </c>
      <c r="F100" s="4">
        <f t="shared" ca="1" si="12"/>
        <v>675</v>
      </c>
      <c r="G100" s="4">
        <f t="shared" ca="1" si="13"/>
        <v>0</v>
      </c>
      <c r="H100" s="4">
        <f t="shared" ca="1" si="14"/>
        <v>0</v>
      </c>
      <c r="I100" s="64">
        <f t="shared" ca="1" si="15"/>
        <v>3075</v>
      </c>
    </row>
    <row r="101" spans="1:9" x14ac:dyDescent="0.25">
      <c r="A101" s="1">
        <v>84</v>
      </c>
      <c r="B101" s="4">
        <f t="shared" ca="1" si="8"/>
        <v>103</v>
      </c>
      <c r="C101" s="4">
        <f t="shared" ca="1" si="9"/>
        <v>103</v>
      </c>
      <c r="D101" s="64">
        <f t="shared" ca="1" si="10"/>
        <v>5150</v>
      </c>
      <c r="E101" s="52">
        <f t="shared" ca="1" si="11"/>
        <v>17</v>
      </c>
      <c r="F101" s="4">
        <f t="shared" ca="1" si="12"/>
        <v>255</v>
      </c>
      <c r="G101" s="4">
        <f t="shared" ca="1" si="13"/>
        <v>0</v>
      </c>
      <c r="H101" s="4">
        <f t="shared" ca="1" si="14"/>
        <v>0</v>
      </c>
      <c r="I101" s="64">
        <f t="shared" ca="1" si="15"/>
        <v>4895</v>
      </c>
    </row>
    <row r="102" spans="1:9" x14ac:dyDescent="0.25">
      <c r="A102" s="1">
        <v>85</v>
      </c>
      <c r="B102" s="4">
        <f t="shared" ca="1" si="8"/>
        <v>97</v>
      </c>
      <c r="C102" s="4">
        <f t="shared" ca="1" si="9"/>
        <v>97</v>
      </c>
      <c r="D102" s="64">
        <f t="shared" ca="1" si="10"/>
        <v>4850</v>
      </c>
      <c r="E102" s="52">
        <f t="shared" ca="1" si="11"/>
        <v>23</v>
      </c>
      <c r="F102" s="4">
        <f t="shared" ca="1" si="12"/>
        <v>345</v>
      </c>
      <c r="G102" s="4">
        <f t="shared" ca="1" si="13"/>
        <v>0</v>
      </c>
      <c r="H102" s="4">
        <f t="shared" ca="1" si="14"/>
        <v>0</v>
      </c>
      <c r="I102" s="64">
        <f t="shared" ca="1" si="15"/>
        <v>4505</v>
      </c>
    </row>
    <row r="103" spans="1:9" x14ac:dyDescent="0.25">
      <c r="A103" s="1">
        <v>86</v>
      </c>
      <c r="B103" s="4">
        <f t="shared" ca="1" si="8"/>
        <v>115</v>
      </c>
      <c r="C103" s="4">
        <f t="shared" ca="1" si="9"/>
        <v>115</v>
      </c>
      <c r="D103" s="64">
        <f t="shared" ca="1" si="10"/>
        <v>5750</v>
      </c>
      <c r="E103" s="52">
        <f t="shared" ca="1" si="11"/>
        <v>5</v>
      </c>
      <c r="F103" s="4">
        <f t="shared" ca="1" si="12"/>
        <v>75</v>
      </c>
      <c r="G103" s="4">
        <f t="shared" ca="1" si="13"/>
        <v>0</v>
      </c>
      <c r="H103" s="4">
        <f t="shared" ca="1" si="14"/>
        <v>0</v>
      </c>
      <c r="I103" s="64">
        <f t="shared" ca="1" si="15"/>
        <v>5675</v>
      </c>
    </row>
    <row r="104" spans="1:9" x14ac:dyDescent="0.25">
      <c r="A104" s="1">
        <v>87</v>
      </c>
      <c r="B104" s="4">
        <f t="shared" ca="1" si="8"/>
        <v>121</v>
      </c>
      <c r="C104" s="4">
        <f t="shared" ca="1" si="9"/>
        <v>120</v>
      </c>
      <c r="D104" s="64">
        <f t="shared" ca="1" si="10"/>
        <v>6000</v>
      </c>
      <c r="E104" s="52">
        <f t="shared" ca="1" si="11"/>
        <v>0</v>
      </c>
      <c r="F104" s="4">
        <f t="shared" ca="1" si="12"/>
        <v>0</v>
      </c>
      <c r="G104" s="4">
        <f t="shared" ca="1" si="13"/>
        <v>1</v>
      </c>
      <c r="H104" s="4">
        <f t="shared" ca="1" si="14"/>
        <v>30</v>
      </c>
      <c r="I104" s="64">
        <f t="shared" ca="1" si="15"/>
        <v>5970</v>
      </c>
    </row>
    <row r="105" spans="1:9" x14ac:dyDescent="0.25">
      <c r="A105" s="1">
        <v>88</v>
      </c>
      <c r="B105" s="4">
        <f t="shared" ca="1" si="8"/>
        <v>110</v>
      </c>
      <c r="C105" s="4">
        <f t="shared" ca="1" si="9"/>
        <v>110</v>
      </c>
      <c r="D105" s="64">
        <f t="shared" ca="1" si="10"/>
        <v>5500</v>
      </c>
      <c r="E105" s="52">
        <f t="shared" ca="1" si="11"/>
        <v>10</v>
      </c>
      <c r="F105" s="4">
        <f t="shared" ca="1" si="12"/>
        <v>150</v>
      </c>
      <c r="G105" s="4">
        <f t="shared" ca="1" si="13"/>
        <v>0</v>
      </c>
      <c r="H105" s="4">
        <f t="shared" ca="1" si="14"/>
        <v>0</v>
      </c>
      <c r="I105" s="64">
        <f t="shared" ca="1" si="15"/>
        <v>5350</v>
      </c>
    </row>
    <row r="106" spans="1:9" x14ac:dyDescent="0.25">
      <c r="A106" s="1">
        <v>89</v>
      </c>
      <c r="B106" s="4">
        <f t="shared" ca="1" si="8"/>
        <v>80</v>
      </c>
      <c r="C106" s="4">
        <f t="shared" ca="1" si="9"/>
        <v>80</v>
      </c>
      <c r="D106" s="64">
        <f t="shared" ca="1" si="10"/>
        <v>4000</v>
      </c>
      <c r="E106" s="52">
        <f t="shared" ca="1" si="11"/>
        <v>40</v>
      </c>
      <c r="F106" s="4">
        <f t="shared" ca="1" si="12"/>
        <v>600</v>
      </c>
      <c r="G106" s="4">
        <f t="shared" ca="1" si="13"/>
        <v>0</v>
      </c>
      <c r="H106" s="4">
        <f t="shared" ca="1" si="14"/>
        <v>0</v>
      </c>
      <c r="I106" s="64">
        <f t="shared" ca="1" si="15"/>
        <v>3400</v>
      </c>
    </row>
    <row r="107" spans="1:9" x14ac:dyDescent="0.25">
      <c r="A107" s="1">
        <v>90</v>
      </c>
      <c r="B107" s="4">
        <f t="shared" ca="1" si="8"/>
        <v>95</v>
      </c>
      <c r="C107" s="4">
        <f t="shared" ca="1" si="9"/>
        <v>95</v>
      </c>
      <c r="D107" s="64">
        <f t="shared" ca="1" si="10"/>
        <v>4750</v>
      </c>
      <c r="E107" s="52">
        <f t="shared" ca="1" si="11"/>
        <v>25</v>
      </c>
      <c r="F107" s="4">
        <f t="shared" ca="1" si="12"/>
        <v>375</v>
      </c>
      <c r="G107" s="4">
        <f t="shared" ca="1" si="13"/>
        <v>0</v>
      </c>
      <c r="H107" s="4">
        <f t="shared" ca="1" si="14"/>
        <v>0</v>
      </c>
      <c r="I107" s="64">
        <f t="shared" ca="1" si="15"/>
        <v>4375</v>
      </c>
    </row>
    <row r="108" spans="1:9" x14ac:dyDescent="0.25">
      <c r="A108" s="1">
        <v>91</v>
      </c>
      <c r="B108" s="4">
        <f t="shared" ca="1" si="8"/>
        <v>104</v>
      </c>
      <c r="C108" s="4">
        <f t="shared" ca="1" si="9"/>
        <v>104</v>
      </c>
      <c r="D108" s="64">
        <f t="shared" ca="1" si="10"/>
        <v>5200</v>
      </c>
      <c r="E108" s="52">
        <f t="shared" ca="1" si="11"/>
        <v>16</v>
      </c>
      <c r="F108" s="4">
        <f t="shared" ca="1" si="12"/>
        <v>240</v>
      </c>
      <c r="G108" s="4">
        <f t="shared" ca="1" si="13"/>
        <v>0</v>
      </c>
      <c r="H108" s="4">
        <f t="shared" ca="1" si="14"/>
        <v>0</v>
      </c>
      <c r="I108" s="64">
        <f t="shared" ca="1" si="15"/>
        <v>4960</v>
      </c>
    </row>
    <row r="109" spans="1:9" x14ac:dyDescent="0.25">
      <c r="A109" s="1">
        <v>92</v>
      </c>
      <c r="B109" s="4">
        <f t="shared" ca="1" si="8"/>
        <v>118</v>
      </c>
      <c r="C109" s="4">
        <f t="shared" ca="1" si="9"/>
        <v>118</v>
      </c>
      <c r="D109" s="64">
        <f t="shared" ca="1" si="10"/>
        <v>5900</v>
      </c>
      <c r="E109" s="52">
        <f t="shared" ca="1" si="11"/>
        <v>2</v>
      </c>
      <c r="F109" s="4">
        <f t="shared" ca="1" si="12"/>
        <v>30</v>
      </c>
      <c r="G109" s="4">
        <f t="shared" ca="1" si="13"/>
        <v>0</v>
      </c>
      <c r="H109" s="4">
        <f t="shared" ca="1" si="14"/>
        <v>0</v>
      </c>
      <c r="I109" s="64">
        <f t="shared" ca="1" si="15"/>
        <v>5870</v>
      </c>
    </row>
    <row r="110" spans="1:9" x14ac:dyDescent="0.25">
      <c r="A110" s="1">
        <v>93</v>
      </c>
      <c r="B110" s="4">
        <f t="shared" ca="1" si="8"/>
        <v>107</v>
      </c>
      <c r="C110" s="4">
        <f t="shared" ca="1" si="9"/>
        <v>107</v>
      </c>
      <c r="D110" s="64">
        <f t="shared" ca="1" si="10"/>
        <v>5350</v>
      </c>
      <c r="E110" s="52">
        <f t="shared" ca="1" si="11"/>
        <v>13</v>
      </c>
      <c r="F110" s="4">
        <f t="shared" ca="1" si="12"/>
        <v>195</v>
      </c>
      <c r="G110" s="4">
        <f t="shared" ca="1" si="13"/>
        <v>0</v>
      </c>
      <c r="H110" s="4">
        <f t="shared" ca="1" si="14"/>
        <v>0</v>
      </c>
      <c r="I110" s="64">
        <f t="shared" ca="1" si="15"/>
        <v>5155</v>
      </c>
    </row>
    <row r="111" spans="1:9" x14ac:dyDescent="0.25">
      <c r="A111" s="1">
        <v>94</v>
      </c>
      <c r="B111" s="4">
        <f t="shared" ca="1" si="8"/>
        <v>81</v>
      </c>
      <c r="C111" s="4">
        <f t="shared" ca="1" si="9"/>
        <v>81</v>
      </c>
      <c r="D111" s="64">
        <f t="shared" ca="1" si="10"/>
        <v>4050</v>
      </c>
      <c r="E111" s="52">
        <f t="shared" ca="1" si="11"/>
        <v>39</v>
      </c>
      <c r="F111" s="4">
        <f t="shared" ca="1" si="12"/>
        <v>585</v>
      </c>
      <c r="G111" s="4">
        <f t="shared" ca="1" si="13"/>
        <v>0</v>
      </c>
      <c r="H111" s="4">
        <f t="shared" ca="1" si="14"/>
        <v>0</v>
      </c>
      <c r="I111" s="64">
        <f t="shared" ca="1" si="15"/>
        <v>3465</v>
      </c>
    </row>
    <row r="112" spans="1:9" x14ac:dyDescent="0.25">
      <c r="A112" s="1">
        <v>95</v>
      </c>
      <c r="B112" s="4">
        <f t="shared" ca="1" si="8"/>
        <v>102</v>
      </c>
      <c r="C112" s="4">
        <f t="shared" ca="1" si="9"/>
        <v>102</v>
      </c>
      <c r="D112" s="64">
        <f t="shared" ca="1" si="10"/>
        <v>5100</v>
      </c>
      <c r="E112" s="52">
        <f t="shared" ca="1" si="11"/>
        <v>18</v>
      </c>
      <c r="F112" s="4">
        <f t="shared" ca="1" si="12"/>
        <v>270</v>
      </c>
      <c r="G112" s="4">
        <f t="shared" ca="1" si="13"/>
        <v>0</v>
      </c>
      <c r="H112" s="4">
        <f t="shared" ca="1" si="14"/>
        <v>0</v>
      </c>
      <c r="I112" s="64">
        <f t="shared" ca="1" si="15"/>
        <v>4830</v>
      </c>
    </row>
    <row r="113" spans="1:9" x14ac:dyDescent="0.25">
      <c r="A113" s="1">
        <v>96</v>
      </c>
      <c r="B113" s="4">
        <f t="shared" ca="1" si="8"/>
        <v>83</v>
      </c>
      <c r="C113" s="4">
        <f t="shared" ca="1" si="9"/>
        <v>83</v>
      </c>
      <c r="D113" s="64">
        <f t="shared" ca="1" si="10"/>
        <v>4150</v>
      </c>
      <c r="E113" s="52">
        <f t="shared" ca="1" si="11"/>
        <v>37</v>
      </c>
      <c r="F113" s="4">
        <f t="shared" ca="1" si="12"/>
        <v>555</v>
      </c>
      <c r="G113" s="4">
        <f t="shared" ca="1" si="13"/>
        <v>0</v>
      </c>
      <c r="H113" s="4">
        <f t="shared" ca="1" si="14"/>
        <v>0</v>
      </c>
      <c r="I113" s="64">
        <f t="shared" ca="1" si="15"/>
        <v>3595</v>
      </c>
    </row>
    <row r="114" spans="1:9" x14ac:dyDescent="0.25">
      <c r="A114" s="1">
        <v>97</v>
      </c>
      <c r="B114" s="4">
        <f t="shared" ca="1" si="8"/>
        <v>128</v>
      </c>
      <c r="C114" s="4">
        <f t="shared" ca="1" si="9"/>
        <v>120</v>
      </c>
      <c r="D114" s="64">
        <f t="shared" ca="1" si="10"/>
        <v>6000</v>
      </c>
      <c r="E114" s="52">
        <f t="shared" ca="1" si="11"/>
        <v>0</v>
      </c>
      <c r="F114" s="4">
        <f t="shared" ca="1" si="12"/>
        <v>0</v>
      </c>
      <c r="G114" s="4">
        <f t="shared" ca="1" si="13"/>
        <v>8</v>
      </c>
      <c r="H114" s="4">
        <f t="shared" ca="1" si="14"/>
        <v>240</v>
      </c>
      <c r="I114" s="64">
        <f t="shared" ca="1" si="15"/>
        <v>5760</v>
      </c>
    </row>
    <row r="115" spans="1:9" x14ac:dyDescent="0.25">
      <c r="A115" s="1">
        <v>98</v>
      </c>
      <c r="B115" s="4">
        <f t="shared" ca="1" si="8"/>
        <v>127</v>
      </c>
      <c r="C115" s="4">
        <f t="shared" ca="1" si="9"/>
        <v>120</v>
      </c>
      <c r="D115" s="64">
        <f t="shared" ca="1" si="10"/>
        <v>6000</v>
      </c>
      <c r="E115" s="52">
        <f t="shared" ca="1" si="11"/>
        <v>0</v>
      </c>
      <c r="F115" s="4">
        <f t="shared" ca="1" si="12"/>
        <v>0</v>
      </c>
      <c r="G115" s="4">
        <f t="shared" ca="1" si="13"/>
        <v>7</v>
      </c>
      <c r="H115" s="4">
        <f t="shared" ca="1" si="14"/>
        <v>210</v>
      </c>
      <c r="I115" s="64">
        <f t="shared" ca="1" si="15"/>
        <v>5790</v>
      </c>
    </row>
    <row r="116" spans="1:9" x14ac:dyDescent="0.25">
      <c r="A116" s="1">
        <v>99</v>
      </c>
      <c r="B116" s="4">
        <f t="shared" ca="1" si="8"/>
        <v>48</v>
      </c>
      <c r="C116" s="4">
        <f t="shared" ca="1" si="9"/>
        <v>48</v>
      </c>
      <c r="D116" s="64">
        <f t="shared" ca="1" si="10"/>
        <v>2400</v>
      </c>
      <c r="E116" s="52">
        <f t="shared" ca="1" si="11"/>
        <v>72</v>
      </c>
      <c r="F116" s="4">
        <f t="shared" ca="1" si="12"/>
        <v>1080</v>
      </c>
      <c r="G116" s="4">
        <f t="shared" ca="1" si="13"/>
        <v>0</v>
      </c>
      <c r="H116" s="4">
        <f t="shared" ca="1" si="14"/>
        <v>0</v>
      </c>
      <c r="I116" s="64">
        <f t="shared" ca="1" si="15"/>
        <v>1320</v>
      </c>
    </row>
    <row r="117" spans="1:9" x14ac:dyDescent="0.25">
      <c r="A117" s="1">
        <v>100</v>
      </c>
      <c r="B117" s="4">
        <f t="shared" ca="1" si="8"/>
        <v>109</v>
      </c>
      <c r="C117" s="4">
        <f t="shared" ca="1" si="9"/>
        <v>109</v>
      </c>
      <c r="D117" s="64">
        <f t="shared" ca="1" si="10"/>
        <v>5450</v>
      </c>
      <c r="E117" s="52">
        <f t="shared" ca="1" si="11"/>
        <v>11</v>
      </c>
      <c r="F117" s="4">
        <f t="shared" ca="1" si="12"/>
        <v>165</v>
      </c>
      <c r="G117" s="4">
        <f t="shared" ca="1" si="13"/>
        <v>0</v>
      </c>
      <c r="H117" s="4">
        <f t="shared" ca="1" si="14"/>
        <v>0</v>
      </c>
      <c r="I117" s="64">
        <f t="shared" ca="1" si="15"/>
        <v>5285</v>
      </c>
    </row>
    <row r="118" spans="1:9" x14ac:dyDescent="0.25">
      <c r="A118" s="1">
        <v>101</v>
      </c>
      <c r="B118" s="4">
        <f t="shared" ca="1" si="8"/>
        <v>83</v>
      </c>
      <c r="C118" s="4">
        <f t="shared" ca="1" si="9"/>
        <v>83</v>
      </c>
      <c r="D118" s="64">
        <f t="shared" ca="1" si="10"/>
        <v>4150</v>
      </c>
      <c r="E118" s="52">
        <f t="shared" ca="1" si="11"/>
        <v>37</v>
      </c>
      <c r="F118" s="4">
        <f t="shared" ca="1" si="12"/>
        <v>555</v>
      </c>
      <c r="G118" s="4">
        <f t="shared" ca="1" si="13"/>
        <v>0</v>
      </c>
      <c r="H118" s="4">
        <f t="shared" ca="1" si="14"/>
        <v>0</v>
      </c>
      <c r="I118" s="64">
        <f t="shared" ca="1" si="15"/>
        <v>3595</v>
      </c>
    </row>
    <row r="119" spans="1:9" x14ac:dyDescent="0.25">
      <c r="A119" s="1">
        <v>102</v>
      </c>
      <c r="B119" s="4">
        <f t="shared" ca="1" si="8"/>
        <v>88</v>
      </c>
      <c r="C119" s="4">
        <f t="shared" ca="1" si="9"/>
        <v>88</v>
      </c>
      <c r="D119" s="64">
        <f t="shared" ca="1" si="10"/>
        <v>4400</v>
      </c>
      <c r="E119" s="52">
        <f t="shared" ca="1" si="11"/>
        <v>32</v>
      </c>
      <c r="F119" s="4">
        <f t="shared" ca="1" si="12"/>
        <v>480</v>
      </c>
      <c r="G119" s="4">
        <f t="shared" ca="1" si="13"/>
        <v>0</v>
      </c>
      <c r="H119" s="4">
        <f t="shared" ca="1" si="14"/>
        <v>0</v>
      </c>
      <c r="I119" s="64">
        <f t="shared" ca="1" si="15"/>
        <v>3920</v>
      </c>
    </row>
    <row r="120" spans="1:9" x14ac:dyDescent="0.25">
      <c r="A120" s="1">
        <v>103</v>
      </c>
      <c r="B120" s="4">
        <f t="shared" ca="1" si="8"/>
        <v>115</v>
      </c>
      <c r="C120" s="4">
        <f t="shared" ca="1" si="9"/>
        <v>115</v>
      </c>
      <c r="D120" s="64">
        <f t="shared" ca="1" si="10"/>
        <v>5750</v>
      </c>
      <c r="E120" s="52">
        <f t="shared" ca="1" si="11"/>
        <v>5</v>
      </c>
      <c r="F120" s="4">
        <f t="shared" ca="1" si="12"/>
        <v>75</v>
      </c>
      <c r="G120" s="4">
        <f t="shared" ca="1" si="13"/>
        <v>0</v>
      </c>
      <c r="H120" s="4">
        <f t="shared" ca="1" si="14"/>
        <v>0</v>
      </c>
      <c r="I120" s="64">
        <f t="shared" ca="1" si="15"/>
        <v>5675</v>
      </c>
    </row>
    <row r="121" spans="1:9" x14ac:dyDescent="0.25">
      <c r="A121" s="1">
        <v>104</v>
      </c>
      <c r="B121" s="4">
        <f t="shared" ca="1" si="8"/>
        <v>85</v>
      </c>
      <c r="C121" s="4">
        <f t="shared" ca="1" si="9"/>
        <v>85</v>
      </c>
      <c r="D121" s="64">
        <f t="shared" ca="1" si="10"/>
        <v>4250</v>
      </c>
      <c r="E121" s="52">
        <f t="shared" ca="1" si="11"/>
        <v>35</v>
      </c>
      <c r="F121" s="4">
        <f t="shared" ca="1" si="12"/>
        <v>525</v>
      </c>
      <c r="G121" s="4">
        <f t="shared" ca="1" si="13"/>
        <v>0</v>
      </c>
      <c r="H121" s="4">
        <f t="shared" ca="1" si="14"/>
        <v>0</v>
      </c>
      <c r="I121" s="64">
        <f t="shared" ca="1" si="15"/>
        <v>3725</v>
      </c>
    </row>
    <row r="122" spans="1:9" x14ac:dyDescent="0.25">
      <c r="A122" s="1">
        <v>105</v>
      </c>
      <c r="B122" s="4">
        <f t="shared" ca="1" si="8"/>
        <v>128</v>
      </c>
      <c r="C122" s="4">
        <f t="shared" ca="1" si="9"/>
        <v>120</v>
      </c>
      <c r="D122" s="64">
        <f t="shared" ca="1" si="10"/>
        <v>6000</v>
      </c>
      <c r="E122" s="52">
        <f t="shared" ca="1" si="11"/>
        <v>0</v>
      </c>
      <c r="F122" s="4">
        <f t="shared" ca="1" si="12"/>
        <v>0</v>
      </c>
      <c r="G122" s="4">
        <f t="shared" ca="1" si="13"/>
        <v>8</v>
      </c>
      <c r="H122" s="4">
        <f t="shared" ca="1" si="14"/>
        <v>240</v>
      </c>
      <c r="I122" s="64">
        <f t="shared" ca="1" si="15"/>
        <v>5760</v>
      </c>
    </row>
    <row r="123" spans="1:9" x14ac:dyDescent="0.25">
      <c r="A123" s="1">
        <v>106</v>
      </c>
      <c r="B123" s="4">
        <f t="shared" ca="1" si="8"/>
        <v>85</v>
      </c>
      <c r="C123" s="4">
        <f t="shared" ca="1" si="9"/>
        <v>85</v>
      </c>
      <c r="D123" s="64">
        <f t="shared" ca="1" si="10"/>
        <v>4250</v>
      </c>
      <c r="E123" s="52">
        <f t="shared" ca="1" si="11"/>
        <v>35</v>
      </c>
      <c r="F123" s="4">
        <f t="shared" ca="1" si="12"/>
        <v>525</v>
      </c>
      <c r="G123" s="4">
        <f t="shared" ca="1" si="13"/>
        <v>0</v>
      </c>
      <c r="H123" s="4">
        <f t="shared" ca="1" si="14"/>
        <v>0</v>
      </c>
      <c r="I123" s="64">
        <f t="shared" ca="1" si="15"/>
        <v>3725</v>
      </c>
    </row>
    <row r="124" spans="1:9" x14ac:dyDescent="0.25">
      <c r="A124" s="1">
        <v>107</v>
      </c>
      <c r="B124" s="4">
        <f t="shared" ca="1" si="8"/>
        <v>141</v>
      </c>
      <c r="C124" s="4">
        <f t="shared" ca="1" si="9"/>
        <v>120</v>
      </c>
      <c r="D124" s="64">
        <f t="shared" ca="1" si="10"/>
        <v>6000</v>
      </c>
      <c r="E124" s="52">
        <f t="shared" ca="1" si="11"/>
        <v>0</v>
      </c>
      <c r="F124" s="4">
        <f t="shared" ca="1" si="12"/>
        <v>0</v>
      </c>
      <c r="G124" s="4">
        <f t="shared" ca="1" si="13"/>
        <v>21</v>
      </c>
      <c r="H124" s="4">
        <f t="shared" ca="1" si="14"/>
        <v>630</v>
      </c>
      <c r="I124" s="64">
        <f t="shared" ca="1" si="15"/>
        <v>5370</v>
      </c>
    </row>
    <row r="125" spans="1:9" x14ac:dyDescent="0.25">
      <c r="A125" s="1">
        <v>108</v>
      </c>
      <c r="B125" s="4">
        <f t="shared" ca="1" si="8"/>
        <v>105</v>
      </c>
      <c r="C125" s="4">
        <f t="shared" ca="1" si="9"/>
        <v>105</v>
      </c>
      <c r="D125" s="64">
        <f t="shared" ca="1" si="10"/>
        <v>5250</v>
      </c>
      <c r="E125" s="52">
        <f t="shared" ca="1" si="11"/>
        <v>15</v>
      </c>
      <c r="F125" s="4">
        <f t="shared" ca="1" si="12"/>
        <v>225</v>
      </c>
      <c r="G125" s="4">
        <f t="shared" ca="1" si="13"/>
        <v>0</v>
      </c>
      <c r="H125" s="4">
        <f t="shared" ca="1" si="14"/>
        <v>0</v>
      </c>
      <c r="I125" s="64">
        <f t="shared" ca="1" si="15"/>
        <v>5025</v>
      </c>
    </row>
    <row r="126" spans="1:9" x14ac:dyDescent="0.25">
      <c r="A126" s="1">
        <v>109</v>
      </c>
      <c r="B126" s="4">
        <f t="shared" ca="1" si="8"/>
        <v>70</v>
      </c>
      <c r="C126" s="4">
        <f t="shared" ca="1" si="9"/>
        <v>70</v>
      </c>
      <c r="D126" s="64">
        <f t="shared" ca="1" si="10"/>
        <v>3500</v>
      </c>
      <c r="E126" s="52">
        <f t="shared" ca="1" si="11"/>
        <v>50</v>
      </c>
      <c r="F126" s="4">
        <f t="shared" ca="1" si="12"/>
        <v>750</v>
      </c>
      <c r="G126" s="4">
        <f t="shared" ca="1" si="13"/>
        <v>0</v>
      </c>
      <c r="H126" s="4">
        <f t="shared" ca="1" si="14"/>
        <v>0</v>
      </c>
      <c r="I126" s="64">
        <f t="shared" ca="1" si="15"/>
        <v>2750</v>
      </c>
    </row>
    <row r="127" spans="1:9" x14ac:dyDescent="0.25">
      <c r="A127" s="1">
        <v>110</v>
      </c>
      <c r="B127" s="4">
        <f t="shared" ca="1" si="8"/>
        <v>122</v>
      </c>
      <c r="C127" s="4">
        <f t="shared" ca="1" si="9"/>
        <v>120</v>
      </c>
      <c r="D127" s="64">
        <f t="shared" ca="1" si="10"/>
        <v>6000</v>
      </c>
      <c r="E127" s="52">
        <f t="shared" ca="1" si="11"/>
        <v>0</v>
      </c>
      <c r="F127" s="4">
        <f t="shared" ca="1" si="12"/>
        <v>0</v>
      </c>
      <c r="G127" s="4">
        <f t="shared" ca="1" si="13"/>
        <v>2</v>
      </c>
      <c r="H127" s="4">
        <f t="shared" ca="1" si="14"/>
        <v>60</v>
      </c>
      <c r="I127" s="64">
        <f t="shared" ca="1" si="15"/>
        <v>5940</v>
      </c>
    </row>
    <row r="128" spans="1:9" x14ac:dyDescent="0.25">
      <c r="A128" s="1">
        <v>111</v>
      </c>
      <c r="B128" s="4">
        <f t="shared" ca="1" si="8"/>
        <v>119</v>
      </c>
      <c r="C128" s="4">
        <f t="shared" ca="1" si="9"/>
        <v>119</v>
      </c>
      <c r="D128" s="64">
        <f t="shared" ca="1" si="10"/>
        <v>5950</v>
      </c>
      <c r="E128" s="52">
        <f t="shared" ca="1" si="11"/>
        <v>1</v>
      </c>
      <c r="F128" s="4">
        <f t="shared" ca="1" si="12"/>
        <v>15</v>
      </c>
      <c r="G128" s="4">
        <f t="shared" ca="1" si="13"/>
        <v>0</v>
      </c>
      <c r="H128" s="4">
        <f t="shared" ca="1" si="14"/>
        <v>0</v>
      </c>
      <c r="I128" s="64">
        <f t="shared" ca="1" si="15"/>
        <v>5935</v>
      </c>
    </row>
    <row r="129" spans="1:9" x14ac:dyDescent="0.25">
      <c r="A129" s="1">
        <v>112</v>
      </c>
      <c r="B129" s="4">
        <f t="shared" ca="1" si="8"/>
        <v>117</v>
      </c>
      <c r="C129" s="4">
        <f t="shared" ca="1" si="9"/>
        <v>117</v>
      </c>
      <c r="D129" s="64">
        <f t="shared" ca="1" si="10"/>
        <v>5850</v>
      </c>
      <c r="E129" s="52">
        <f t="shared" ca="1" si="11"/>
        <v>3</v>
      </c>
      <c r="F129" s="4">
        <f t="shared" ca="1" si="12"/>
        <v>45</v>
      </c>
      <c r="G129" s="4">
        <f t="shared" ca="1" si="13"/>
        <v>0</v>
      </c>
      <c r="H129" s="4">
        <f t="shared" ca="1" si="14"/>
        <v>0</v>
      </c>
      <c r="I129" s="64">
        <f t="shared" ca="1" si="15"/>
        <v>5805</v>
      </c>
    </row>
    <row r="130" spans="1:9" x14ac:dyDescent="0.25">
      <c r="A130" s="1">
        <v>113</v>
      </c>
      <c r="B130" s="4">
        <f t="shared" ca="1" si="8"/>
        <v>144</v>
      </c>
      <c r="C130" s="4">
        <f t="shared" ca="1" si="9"/>
        <v>120</v>
      </c>
      <c r="D130" s="64">
        <f t="shared" ca="1" si="10"/>
        <v>6000</v>
      </c>
      <c r="E130" s="52">
        <f t="shared" ca="1" si="11"/>
        <v>0</v>
      </c>
      <c r="F130" s="4">
        <f t="shared" ca="1" si="12"/>
        <v>0</v>
      </c>
      <c r="G130" s="4">
        <f t="shared" ca="1" si="13"/>
        <v>24</v>
      </c>
      <c r="H130" s="4">
        <f t="shared" ca="1" si="14"/>
        <v>720</v>
      </c>
      <c r="I130" s="64">
        <f t="shared" ca="1" si="15"/>
        <v>5280</v>
      </c>
    </row>
    <row r="131" spans="1:9" x14ac:dyDescent="0.25">
      <c r="A131" s="1">
        <v>114</v>
      </c>
      <c r="B131" s="4">
        <f t="shared" ca="1" si="8"/>
        <v>88</v>
      </c>
      <c r="C131" s="4">
        <f t="shared" ca="1" si="9"/>
        <v>88</v>
      </c>
      <c r="D131" s="64">
        <f t="shared" ca="1" si="10"/>
        <v>4400</v>
      </c>
      <c r="E131" s="52">
        <f t="shared" ca="1" si="11"/>
        <v>32</v>
      </c>
      <c r="F131" s="4">
        <f t="shared" ca="1" si="12"/>
        <v>480</v>
      </c>
      <c r="G131" s="4">
        <f t="shared" ca="1" si="13"/>
        <v>0</v>
      </c>
      <c r="H131" s="4">
        <f t="shared" ca="1" si="14"/>
        <v>0</v>
      </c>
      <c r="I131" s="64">
        <f t="shared" ca="1" si="15"/>
        <v>3920</v>
      </c>
    </row>
    <row r="132" spans="1:9" x14ac:dyDescent="0.25">
      <c r="A132" s="1">
        <v>115</v>
      </c>
      <c r="B132" s="4">
        <f t="shared" ca="1" si="8"/>
        <v>110</v>
      </c>
      <c r="C132" s="4">
        <f t="shared" ca="1" si="9"/>
        <v>110</v>
      </c>
      <c r="D132" s="64">
        <f t="shared" ca="1" si="10"/>
        <v>5500</v>
      </c>
      <c r="E132" s="52">
        <f t="shared" ca="1" si="11"/>
        <v>10</v>
      </c>
      <c r="F132" s="4">
        <f t="shared" ca="1" si="12"/>
        <v>150</v>
      </c>
      <c r="G132" s="4">
        <f t="shared" ca="1" si="13"/>
        <v>0</v>
      </c>
      <c r="H132" s="4">
        <f t="shared" ca="1" si="14"/>
        <v>0</v>
      </c>
      <c r="I132" s="64">
        <f t="shared" ca="1" si="15"/>
        <v>5350</v>
      </c>
    </row>
    <row r="133" spans="1:9" x14ac:dyDescent="0.25">
      <c r="A133" s="1">
        <v>116</v>
      </c>
      <c r="B133" s="4">
        <f t="shared" ca="1" si="8"/>
        <v>90</v>
      </c>
      <c r="C133" s="4">
        <f t="shared" ca="1" si="9"/>
        <v>90</v>
      </c>
      <c r="D133" s="64">
        <f t="shared" ca="1" si="10"/>
        <v>4500</v>
      </c>
      <c r="E133" s="52">
        <f t="shared" ca="1" si="11"/>
        <v>30</v>
      </c>
      <c r="F133" s="4">
        <f t="shared" ca="1" si="12"/>
        <v>450</v>
      </c>
      <c r="G133" s="4">
        <f t="shared" ca="1" si="13"/>
        <v>0</v>
      </c>
      <c r="H133" s="4">
        <f t="shared" ca="1" si="14"/>
        <v>0</v>
      </c>
      <c r="I133" s="64">
        <f t="shared" ca="1" si="15"/>
        <v>4050</v>
      </c>
    </row>
    <row r="134" spans="1:9" x14ac:dyDescent="0.25">
      <c r="A134" s="1">
        <v>117</v>
      </c>
      <c r="B134" s="4">
        <f t="shared" ca="1" si="8"/>
        <v>114</v>
      </c>
      <c r="C134" s="4">
        <f t="shared" ca="1" si="9"/>
        <v>114</v>
      </c>
      <c r="D134" s="64">
        <f t="shared" ca="1" si="10"/>
        <v>5700</v>
      </c>
      <c r="E134" s="52">
        <f t="shared" ca="1" si="11"/>
        <v>6</v>
      </c>
      <c r="F134" s="4">
        <f t="shared" ca="1" si="12"/>
        <v>90</v>
      </c>
      <c r="G134" s="4">
        <f t="shared" ca="1" si="13"/>
        <v>0</v>
      </c>
      <c r="H134" s="4">
        <f t="shared" ca="1" si="14"/>
        <v>0</v>
      </c>
      <c r="I134" s="64">
        <f t="shared" ca="1" si="15"/>
        <v>5610</v>
      </c>
    </row>
    <row r="135" spans="1:9" x14ac:dyDescent="0.25">
      <c r="A135" s="1">
        <v>118</v>
      </c>
      <c r="B135" s="4">
        <f t="shared" ca="1" si="8"/>
        <v>136</v>
      </c>
      <c r="C135" s="4">
        <f t="shared" ca="1" si="9"/>
        <v>120</v>
      </c>
      <c r="D135" s="64">
        <f t="shared" ca="1" si="10"/>
        <v>6000</v>
      </c>
      <c r="E135" s="52">
        <f t="shared" ca="1" si="11"/>
        <v>0</v>
      </c>
      <c r="F135" s="4">
        <f t="shared" ca="1" si="12"/>
        <v>0</v>
      </c>
      <c r="G135" s="4">
        <f t="shared" ca="1" si="13"/>
        <v>16</v>
      </c>
      <c r="H135" s="4">
        <f t="shared" ca="1" si="14"/>
        <v>480</v>
      </c>
      <c r="I135" s="64">
        <f t="shared" ca="1" si="15"/>
        <v>5520</v>
      </c>
    </row>
    <row r="136" spans="1:9" x14ac:dyDescent="0.25">
      <c r="A136" s="1">
        <v>119</v>
      </c>
      <c r="B136" s="4">
        <f t="shared" ca="1" si="8"/>
        <v>89</v>
      </c>
      <c r="C136" s="4">
        <f t="shared" ca="1" si="9"/>
        <v>89</v>
      </c>
      <c r="D136" s="64">
        <f t="shared" ca="1" si="10"/>
        <v>4450</v>
      </c>
      <c r="E136" s="52">
        <f t="shared" ca="1" si="11"/>
        <v>31</v>
      </c>
      <c r="F136" s="4">
        <f t="shared" ca="1" si="12"/>
        <v>465</v>
      </c>
      <c r="G136" s="4">
        <f t="shared" ca="1" si="13"/>
        <v>0</v>
      </c>
      <c r="H136" s="4">
        <f t="shared" ca="1" si="14"/>
        <v>0</v>
      </c>
      <c r="I136" s="64">
        <f t="shared" ca="1" si="15"/>
        <v>3985</v>
      </c>
    </row>
    <row r="137" spans="1:9" x14ac:dyDescent="0.25">
      <c r="A137" s="1">
        <v>120</v>
      </c>
      <c r="B137" s="4">
        <f t="shared" ca="1" si="8"/>
        <v>60</v>
      </c>
      <c r="C137" s="4">
        <f t="shared" ca="1" si="9"/>
        <v>60</v>
      </c>
      <c r="D137" s="64">
        <f t="shared" ca="1" si="10"/>
        <v>3000</v>
      </c>
      <c r="E137" s="52">
        <f t="shared" ca="1" si="11"/>
        <v>60</v>
      </c>
      <c r="F137" s="4">
        <f t="shared" ca="1" si="12"/>
        <v>900</v>
      </c>
      <c r="G137" s="4">
        <f t="shared" ca="1" si="13"/>
        <v>0</v>
      </c>
      <c r="H137" s="4">
        <f t="shared" ca="1" si="14"/>
        <v>0</v>
      </c>
      <c r="I137" s="64">
        <f t="shared" ca="1" si="15"/>
        <v>2100</v>
      </c>
    </row>
    <row r="138" spans="1:9" x14ac:dyDescent="0.25">
      <c r="A138" s="1">
        <v>121</v>
      </c>
      <c r="B138" s="4">
        <f t="shared" ca="1" si="8"/>
        <v>95</v>
      </c>
      <c r="C138" s="4">
        <f t="shared" ca="1" si="9"/>
        <v>95</v>
      </c>
      <c r="D138" s="64">
        <f t="shared" ca="1" si="10"/>
        <v>4750</v>
      </c>
      <c r="E138" s="52">
        <f t="shared" ca="1" si="11"/>
        <v>25</v>
      </c>
      <c r="F138" s="4">
        <f t="shared" ca="1" si="12"/>
        <v>375</v>
      </c>
      <c r="G138" s="4">
        <f t="shared" ca="1" si="13"/>
        <v>0</v>
      </c>
      <c r="H138" s="4">
        <f t="shared" ca="1" si="14"/>
        <v>0</v>
      </c>
      <c r="I138" s="64">
        <f t="shared" ca="1" si="15"/>
        <v>4375</v>
      </c>
    </row>
    <row r="139" spans="1:9" x14ac:dyDescent="0.25">
      <c r="A139" s="1">
        <v>122</v>
      </c>
      <c r="B139" s="4">
        <f t="shared" ca="1" si="8"/>
        <v>105</v>
      </c>
      <c r="C139" s="4">
        <f t="shared" ca="1" si="9"/>
        <v>105</v>
      </c>
      <c r="D139" s="64">
        <f t="shared" ca="1" si="10"/>
        <v>5250</v>
      </c>
      <c r="E139" s="52">
        <f t="shared" ca="1" si="11"/>
        <v>15</v>
      </c>
      <c r="F139" s="4">
        <f t="shared" ca="1" si="12"/>
        <v>225</v>
      </c>
      <c r="G139" s="4">
        <f t="shared" ca="1" si="13"/>
        <v>0</v>
      </c>
      <c r="H139" s="4">
        <f t="shared" ca="1" si="14"/>
        <v>0</v>
      </c>
      <c r="I139" s="64">
        <f t="shared" ca="1" si="15"/>
        <v>5025</v>
      </c>
    </row>
    <row r="140" spans="1:9" x14ac:dyDescent="0.25">
      <c r="A140" s="1">
        <v>123</v>
      </c>
      <c r="B140" s="4">
        <f t="shared" ca="1" si="8"/>
        <v>140</v>
      </c>
      <c r="C140" s="4">
        <f t="shared" ca="1" si="9"/>
        <v>120</v>
      </c>
      <c r="D140" s="64">
        <f t="shared" ca="1" si="10"/>
        <v>6000</v>
      </c>
      <c r="E140" s="52">
        <f t="shared" ca="1" si="11"/>
        <v>0</v>
      </c>
      <c r="F140" s="4">
        <f t="shared" ca="1" si="12"/>
        <v>0</v>
      </c>
      <c r="G140" s="4">
        <f t="shared" ca="1" si="13"/>
        <v>20</v>
      </c>
      <c r="H140" s="4">
        <f t="shared" ca="1" si="14"/>
        <v>600</v>
      </c>
      <c r="I140" s="64">
        <f t="shared" ca="1" si="15"/>
        <v>5400</v>
      </c>
    </row>
    <row r="141" spans="1:9" x14ac:dyDescent="0.25">
      <c r="A141" s="1">
        <v>124</v>
      </c>
      <c r="B141" s="4">
        <f t="shared" ca="1" si="8"/>
        <v>98</v>
      </c>
      <c r="C141" s="4">
        <f t="shared" ca="1" si="9"/>
        <v>98</v>
      </c>
      <c r="D141" s="64">
        <f t="shared" ca="1" si="10"/>
        <v>4900</v>
      </c>
      <c r="E141" s="52">
        <f t="shared" ca="1" si="11"/>
        <v>22</v>
      </c>
      <c r="F141" s="4">
        <f t="shared" ca="1" si="12"/>
        <v>330</v>
      </c>
      <c r="G141" s="4">
        <f t="shared" ca="1" si="13"/>
        <v>0</v>
      </c>
      <c r="H141" s="4">
        <f t="shared" ca="1" si="14"/>
        <v>0</v>
      </c>
      <c r="I141" s="64">
        <f t="shared" ca="1" si="15"/>
        <v>4570</v>
      </c>
    </row>
    <row r="142" spans="1:9" x14ac:dyDescent="0.25">
      <c r="A142" s="1">
        <v>125</v>
      </c>
      <c r="B142" s="4">
        <f t="shared" ca="1" si="8"/>
        <v>95</v>
      </c>
      <c r="C142" s="4">
        <f t="shared" ca="1" si="9"/>
        <v>95</v>
      </c>
      <c r="D142" s="64">
        <f t="shared" ca="1" si="10"/>
        <v>4750</v>
      </c>
      <c r="E142" s="52">
        <f t="shared" ca="1" si="11"/>
        <v>25</v>
      </c>
      <c r="F142" s="4">
        <f t="shared" ca="1" si="12"/>
        <v>375</v>
      </c>
      <c r="G142" s="4">
        <f t="shared" ca="1" si="13"/>
        <v>0</v>
      </c>
      <c r="H142" s="4">
        <f t="shared" ca="1" si="14"/>
        <v>0</v>
      </c>
      <c r="I142" s="64">
        <f t="shared" ca="1" si="15"/>
        <v>4375</v>
      </c>
    </row>
    <row r="143" spans="1:9" x14ac:dyDescent="0.25">
      <c r="A143" s="1">
        <v>126</v>
      </c>
      <c r="B143" s="4">
        <f t="shared" ca="1" si="8"/>
        <v>101</v>
      </c>
      <c r="C143" s="4">
        <f t="shared" ca="1" si="9"/>
        <v>101</v>
      </c>
      <c r="D143" s="64">
        <f t="shared" ca="1" si="10"/>
        <v>5050</v>
      </c>
      <c r="E143" s="52">
        <f t="shared" ca="1" si="11"/>
        <v>19</v>
      </c>
      <c r="F143" s="4">
        <f t="shared" ca="1" si="12"/>
        <v>285</v>
      </c>
      <c r="G143" s="4">
        <f t="shared" ca="1" si="13"/>
        <v>0</v>
      </c>
      <c r="H143" s="4">
        <f t="shared" ca="1" si="14"/>
        <v>0</v>
      </c>
      <c r="I143" s="64">
        <f t="shared" ca="1" si="15"/>
        <v>4765</v>
      </c>
    </row>
    <row r="144" spans="1:9" x14ac:dyDescent="0.25">
      <c r="A144" s="1">
        <v>127</v>
      </c>
      <c r="B144" s="4">
        <f t="shared" ca="1" si="8"/>
        <v>97</v>
      </c>
      <c r="C144" s="4">
        <f t="shared" ca="1" si="9"/>
        <v>97</v>
      </c>
      <c r="D144" s="64">
        <f t="shared" ca="1" si="10"/>
        <v>4850</v>
      </c>
      <c r="E144" s="52">
        <f t="shared" ca="1" si="11"/>
        <v>23</v>
      </c>
      <c r="F144" s="4">
        <f t="shared" ca="1" si="12"/>
        <v>345</v>
      </c>
      <c r="G144" s="4">
        <f t="shared" ca="1" si="13"/>
        <v>0</v>
      </c>
      <c r="H144" s="4">
        <f t="shared" ca="1" si="14"/>
        <v>0</v>
      </c>
      <c r="I144" s="64">
        <f t="shared" ca="1" si="15"/>
        <v>4505</v>
      </c>
    </row>
    <row r="145" spans="1:9" x14ac:dyDescent="0.25">
      <c r="A145" s="1">
        <v>128</v>
      </c>
      <c r="B145" s="4">
        <f t="shared" ca="1" si="8"/>
        <v>107</v>
      </c>
      <c r="C145" s="4">
        <f t="shared" ca="1" si="9"/>
        <v>107</v>
      </c>
      <c r="D145" s="64">
        <f t="shared" ca="1" si="10"/>
        <v>5350</v>
      </c>
      <c r="E145" s="52">
        <f t="shared" ca="1" si="11"/>
        <v>13</v>
      </c>
      <c r="F145" s="4">
        <f t="shared" ca="1" si="12"/>
        <v>195</v>
      </c>
      <c r="G145" s="4">
        <f t="shared" ca="1" si="13"/>
        <v>0</v>
      </c>
      <c r="H145" s="4">
        <f t="shared" ca="1" si="14"/>
        <v>0</v>
      </c>
      <c r="I145" s="64">
        <f t="shared" ca="1" si="15"/>
        <v>5155</v>
      </c>
    </row>
    <row r="146" spans="1:9" x14ac:dyDescent="0.25">
      <c r="A146" s="1">
        <v>129</v>
      </c>
      <c r="B146" s="4">
        <f t="shared" ca="1" si="8"/>
        <v>79</v>
      </c>
      <c r="C146" s="4">
        <f t="shared" ca="1" si="9"/>
        <v>79</v>
      </c>
      <c r="D146" s="64">
        <f t="shared" ca="1" si="10"/>
        <v>3950</v>
      </c>
      <c r="E146" s="52">
        <f t="shared" ca="1" si="11"/>
        <v>41</v>
      </c>
      <c r="F146" s="4">
        <f t="shared" ca="1" si="12"/>
        <v>615</v>
      </c>
      <c r="G146" s="4">
        <f t="shared" ca="1" si="13"/>
        <v>0</v>
      </c>
      <c r="H146" s="4">
        <f t="shared" ca="1" si="14"/>
        <v>0</v>
      </c>
      <c r="I146" s="64">
        <f t="shared" ca="1" si="15"/>
        <v>3335</v>
      </c>
    </row>
    <row r="147" spans="1:9" x14ac:dyDescent="0.25">
      <c r="A147" s="1">
        <v>130</v>
      </c>
      <c r="B147" s="4">
        <f t="shared" ref="B147:B210" ca="1" si="16">INT(NORMINV(RAND(),$B$10,$B$11))</f>
        <v>104</v>
      </c>
      <c r="C147" s="4">
        <f t="shared" ref="C147:C210" ca="1" si="17">IF($C$7&gt;=B147,B147,$C$7)</f>
        <v>104</v>
      </c>
      <c r="D147" s="64">
        <f t="shared" ref="D147:D210" ca="1" si="18">$C$3*C147</f>
        <v>5200</v>
      </c>
      <c r="E147" s="52">
        <f t="shared" ref="E147:E210" ca="1" si="19">$C$7-C147</f>
        <v>16</v>
      </c>
      <c r="F147" s="4">
        <f t="shared" ref="F147:F210" ca="1" si="20">$C$4*E147</f>
        <v>240</v>
      </c>
      <c r="G147" s="4">
        <f t="shared" ref="G147:G210" ca="1" si="21">B147-C147</f>
        <v>0</v>
      </c>
      <c r="H147" s="4">
        <f t="shared" ref="H147:H210" ca="1" si="22">$C$5*G147</f>
        <v>0</v>
      </c>
      <c r="I147" s="64">
        <f t="shared" ref="I147:I210" ca="1" si="23">D147-F147-H147</f>
        <v>4960</v>
      </c>
    </row>
    <row r="148" spans="1:9" x14ac:dyDescent="0.25">
      <c r="A148" s="1">
        <v>131</v>
      </c>
      <c r="B148" s="4">
        <f t="shared" ca="1" si="16"/>
        <v>98</v>
      </c>
      <c r="C148" s="4">
        <f t="shared" ca="1" si="17"/>
        <v>98</v>
      </c>
      <c r="D148" s="64">
        <f t="shared" ca="1" si="18"/>
        <v>4900</v>
      </c>
      <c r="E148" s="52">
        <f t="shared" ca="1" si="19"/>
        <v>22</v>
      </c>
      <c r="F148" s="4">
        <f t="shared" ca="1" si="20"/>
        <v>330</v>
      </c>
      <c r="G148" s="4">
        <f t="shared" ca="1" si="21"/>
        <v>0</v>
      </c>
      <c r="H148" s="4">
        <f t="shared" ca="1" si="22"/>
        <v>0</v>
      </c>
      <c r="I148" s="64">
        <f t="shared" ca="1" si="23"/>
        <v>4570</v>
      </c>
    </row>
    <row r="149" spans="1:9" x14ac:dyDescent="0.25">
      <c r="A149" s="1">
        <v>132</v>
      </c>
      <c r="B149" s="4">
        <f t="shared" ca="1" si="16"/>
        <v>67</v>
      </c>
      <c r="C149" s="4">
        <f t="shared" ca="1" si="17"/>
        <v>67</v>
      </c>
      <c r="D149" s="64">
        <f t="shared" ca="1" si="18"/>
        <v>3350</v>
      </c>
      <c r="E149" s="52">
        <f t="shared" ca="1" si="19"/>
        <v>53</v>
      </c>
      <c r="F149" s="4">
        <f t="shared" ca="1" si="20"/>
        <v>795</v>
      </c>
      <c r="G149" s="4">
        <f t="shared" ca="1" si="21"/>
        <v>0</v>
      </c>
      <c r="H149" s="4">
        <f t="shared" ca="1" si="22"/>
        <v>0</v>
      </c>
      <c r="I149" s="64">
        <f t="shared" ca="1" si="23"/>
        <v>2555</v>
      </c>
    </row>
    <row r="150" spans="1:9" x14ac:dyDescent="0.25">
      <c r="A150" s="1">
        <v>133</v>
      </c>
      <c r="B150" s="4">
        <f t="shared" ca="1" si="16"/>
        <v>88</v>
      </c>
      <c r="C150" s="4">
        <f t="shared" ca="1" si="17"/>
        <v>88</v>
      </c>
      <c r="D150" s="64">
        <f t="shared" ca="1" si="18"/>
        <v>4400</v>
      </c>
      <c r="E150" s="52">
        <f t="shared" ca="1" si="19"/>
        <v>32</v>
      </c>
      <c r="F150" s="4">
        <f t="shared" ca="1" si="20"/>
        <v>480</v>
      </c>
      <c r="G150" s="4">
        <f t="shared" ca="1" si="21"/>
        <v>0</v>
      </c>
      <c r="H150" s="4">
        <f t="shared" ca="1" si="22"/>
        <v>0</v>
      </c>
      <c r="I150" s="64">
        <f t="shared" ca="1" si="23"/>
        <v>3920</v>
      </c>
    </row>
    <row r="151" spans="1:9" x14ac:dyDescent="0.25">
      <c r="A151" s="1">
        <v>134</v>
      </c>
      <c r="B151" s="4">
        <f t="shared" ca="1" si="16"/>
        <v>117</v>
      </c>
      <c r="C151" s="4">
        <f t="shared" ca="1" si="17"/>
        <v>117</v>
      </c>
      <c r="D151" s="64">
        <f t="shared" ca="1" si="18"/>
        <v>5850</v>
      </c>
      <c r="E151" s="52">
        <f t="shared" ca="1" si="19"/>
        <v>3</v>
      </c>
      <c r="F151" s="4">
        <f t="shared" ca="1" si="20"/>
        <v>45</v>
      </c>
      <c r="G151" s="4">
        <f t="shared" ca="1" si="21"/>
        <v>0</v>
      </c>
      <c r="H151" s="4">
        <f t="shared" ca="1" si="22"/>
        <v>0</v>
      </c>
      <c r="I151" s="64">
        <f t="shared" ca="1" si="23"/>
        <v>5805</v>
      </c>
    </row>
    <row r="152" spans="1:9" x14ac:dyDescent="0.25">
      <c r="A152" s="1">
        <v>135</v>
      </c>
      <c r="B152" s="4">
        <f t="shared" ca="1" si="16"/>
        <v>108</v>
      </c>
      <c r="C152" s="4">
        <f t="shared" ca="1" si="17"/>
        <v>108</v>
      </c>
      <c r="D152" s="64">
        <f t="shared" ca="1" si="18"/>
        <v>5400</v>
      </c>
      <c r="E152" s="52">
        <f t="shared" ca="1" si="19"/>
        <v>12</v>
      </c>
      <c r="F152" s="4">
        <f t="shared" ca="1" si="20"/>
        <v>180</v>
      </c>
      <c r="G152" s="4">
        <f t="shared" ca="1" si="21"/>
        <v>0</v>
      </c>
      <c r="H152" s="4">
        <f t="shared" ca="1" si="22"/>
        <v>0</v>
      </c>
      <c r="I152" s="64">
        <f t="shared" ca="1" si="23"/>
        <v>5220</v>
      </c>
    </row>
    <row r="153" spans="1:9" x14ac:dyDescent="0.25">
      <c r="A153" s="1">
        <v>136</v>
      </c>
      <c r="B153" s="4">
        <f t="shared" ca="1" si="16"/>
        <v>94</v>
      </c>
      <c r="C153" s="4">
        <f t="shared" ca="1" si="17"/>
        <v>94</v>
      </c>
      <c r="D153" s="64">
        <f t="shared" ca="1" si="18"/>
        <v>4700</v>
      </c>
      <c r="E153" s="52">
        <f t="shared" ca="1" si="19"/>
        <v>26</v>
      </c>
      <c r="F153" s="4">
        <f t="shared" ca="1" si="20"/>
        <v>390</v>
      </c>
      <c r="G153" s="4">
        <f t="shared" ca="1" si="21"/>
        <v>0</v>
      </c>
      <c r="H153" s="4">
        <f t="shared" ca="1" si="22"/>
        <v>0</v>
      </c>
      <c r="I153" s="64">
        <f t="shared" ca="1" si="23"/>
        <v>4310</v>
      </c>
    </row>
    <row r="154" spans="1:9" x14ac:dyDescent="0.25">
      <c r="A154" s="1">
        <v>137</v>
      </c>
      <c r="B154" s="4">
        <f t="shared" ca="1" si="16"/>
        <v>149</v>
      </c>
      <c r="C154" s="4">
        <f t="shared" ca="1" si="17"/>
        <v>120</v>
      </c>
      <c r="D154" s="64">
        <f t="shared" ca="1" si="18"/>
        <v>6000</v>
      </c>
      <c r="E154" s="52">
        <f t="shared" ca="1" si="19"/>
        <v>0</v>
      </c>
      <c r="F154" s="4">
        <f t="shared" ca="1" si="20"/>
        <v>0</v>
      </c>
      <c r="G154" s="4">
        <f t="shared" ca="1" si="21"/>
        <v>29</v>
      </c>
      <c r="H154" s="4">
        <f t="shared" ca="1" si="22"/>
        <v>870</v>
      </c>
      <c r="I154" s="64">
        <f t="shared" ca="1" si="23"/>
        <v>5130</v>
      </c>
    </row>
    <row r="155" spans="1:9" x14ac:dyDescent="0.25">
      <c r="A155" s="1">
        <v>138</v>
      </c>
      <c r="B155" s="4">
        <f t="shared" ca="1" si="16"/>
        <v>105</v>
      </c>
      <c r="C155" s="4">
        <f t="shared" ca="1" si="17"/>
        <v>105</v>
      </c>
      <c r="D155" s="64">
        <f t="shared" ca="1" si="18"/>
        <v>5250</v>
      </c>
      <c r="E155" s="52">
        <f t="shared" ca="1" si="19"/>
        <v>15</v>
      </c>
      <c r="F155" s="4">
        <f t="shared" ca="1" si="20"/>
        <v>225</v>
      </c>
      <c r="G155" s="4">
        <f t="shared" ca="1" si="21"/>
        <v>0</v>
      </c>
      <c r="H155" s="4">
        <f t="shared" ca="1" si="22"/>
        <v>0</v>
      </c>
      <c r="I155" s="64">
        <f t="shared" ca="1" si="23"/>
        <v>5025</v>
      </c>
    </row>
    <row r="156" spans="1:9" x14ac:dyDescent="0.25">
      <c r="A156" s="1">
        <v>139</v>
      </c>
      <c r="B156" s="4">
        <f t="shared" ca="1" si="16"/>
        <v>106</v>
      </c>
      <c r="C156" s="4">
        <f t="shared" ca="1" si="17"/>
        <v>106</v>
      </c>
      <c r="D156" s="64">
        <f t="shared" ca="1" si="18"/>
        <v>5300</v>
      </c>
      <c r="E156" s="52">
        <f t="shared" ca="1" si="19"/>
        <v>14</v>
      </c>
      <c r="F156" s="4">
        <f t="shared" ca="1" si="20"/>
        <v>210</v>
      </c>
      <c r="G156" s="4">
        <f t="shared" ca="1" si="21"/>
        <v>0</v>
      </c>
      <c r="H156" s="4">
        <f t="shared" ca="1" si="22"/>
        <v>0</v>
      </c>
      <c r="I156" s="64">
        <f t="shared" ca="1" si="23"/>
        <v>5090</v>
      </c>
    </row>
    <row r="157" spans="1:9" x14ac:dyDescent="0.25">
      <c r="A157" s="1">
        <v>140</v>
      </c>
      <c r="B157" s="4">
        <f t="shared" ca="1" si="16"/>
        <v>92</v>
      </c>
      <c r="C157" s="4">
        <f t="shared" ca="1" si="17"/>
        <v>92</v>
      </c>
      <c r="D157" s="64">
        <f t="shared" ca="1" si="18"/>
        <v>4600</v>
      </c>
      <c r="E157" s="52">
        <f t="shared" ca="1" si="19"/>
        <v>28</v>
      </c>
      <c r="F157" s="4">
        <f t="shared" ca="1" si="20"/>
        <v>420</v>
      </c>
      <c r="G157" s="4">
        <f t="shared" ca="1" si="21"/>
        <v>0</v>
      </c>
      <c r="H157" s="4">
        <f t="shared" ca="1" si="22"/>
        <v>0</v>
      </c>
      <c r="I157" s="64">
        <f t="shared" ca="1" si="23"/>
        <v>4180</v>
      </c>
    </row>
    <row r="158" spans="1:9" x14ac:dyDescent="0.25">
      <c r="A158" s="1">
        <v>141</v>
      </c>
      <c r="B158" s="4">
        <f t="shared" ca="1" si="16"/>
        <v>120</v>
      </c>
      <c r="C158" s="4">
        <f t="shared" ca="1" si="17"/>
        <v>120</v>
      </c>
      <c r="D158" s="64">
        <f t="shared" ca="1" si="18"/>
        <v>6000</v>
      </c>
      <c r="E158" s="52">
        <f t="shared" ca="1" si="19"/>
        <v>0</v>
      </c>
      <c r="F158" s="4">
        <f t="shared" ca="1" si="20"/>
        <v>0</v>
      </c>
      <c r="G158" s="4">
        <f t="shared" ca="1" si="21"/>
        <v>0</v>
      </c>
      <c r="H158" s="4">
        <f t="shared" ca="1" si="22"/>
        <v>0</v>
      </c>
      <c r="I158" s="64">
        <f t="shared" ca="1" si="23"/>
        <v>6000</v>
      </c>
    </row>
    <row r="159" spans="1:9" x14ac:dyDescent="0.25">
      <c r="A159" s="1">
        <v>142</v>
      </c>
      <c r="B159" s="4">
        <f t="shared" ca="1" si="16"/>
        <v>73</v>
      </c>
      <c r="C159" s="4">
        <f t="shared" ca="1" si="17"/>
        <v>73</v>
      </c>
      <c r="D159" s="64">
        <f t="shared" ca="1" si="18"/>
        <v>3650</v>
      </c>
      <c r="E159" s="52">
        <f t="shared" ca="1" si="19"/>
        <v>47</v>
      </c>
      <c r="F159" s="4">
        <f t="shared" ca="1" si="20"/>
        <v>705</v>
      </c>
      <c r="G159" s="4">
        <f t="shared" ca="1" si="21"/>
        <v>0</v>
      </c>
      <c r="H159" s="4">
        <f t="shared" ca="1" si="22"/>
        <v>0</v>
      </c>
      <c r="I159" s="64">
        <f t="shared" ca="1" si="23"/>
        <v>2945</v>
      </c>
    </row>
    <row r="160" spans="1:9" x14ac:dyDescent="0.25">
      <c r="A160" s="1">
        <v>143</v>
      </c>
      <c r="B160" s="4">
        <f t="shared" ca="1" si="16"/>
        <v>124</v>
      </c>
      <c r="C160" s="4">
        <f t="shared" ca="1" si="17"/>
        <v>120</v>
      </c>
      <c r="D160" s="64">
        <f t="shared" ca="1" si="18"/>
        <v>6000</v>
      </c>
      <c r="E160" s="52">
        <f t="shared" ca="1" si="19"/>
        <v>0</v>
      </c>
      <c r="F160" s="4">
        <f t="shared" ca="1" si="20"/>
        <v>0</v>
      </c>
      <c r="G160" s="4">
        <f t="shared" ca="1" si="21"/>
        <v>4</v>
      </c>
      <c r="H160" s="4">
        <f t="shared" ca="1" si="22"/>
        <v>120</v>
      </c>
      <c r="I160" s="64">
        <f t="shared" ca="1" si="23"/>
        <v>5880</v>
      </c>
    </row>
    <row r="161" spans="1:9" x14ac:dyDescent="0.25">
      <c r="A161" s="1">
        <v>144</v>
      </c>
      <c r="B161" s="4">
        <f t="shared" ca="1" si="16"/>
        <v>119</v>
      </c>
      <c r="C161" s="4">
        <f t="shared" ca="1" si="17"/>
        <v>119</v>
      </c>
      <c r="D161" s="64">
        <f t="shared" ca="1" si="18"/>
        <v>5950</v>
      </c>
      <c r="E161" s="52">
        <f t="shared" ca="1" si="19"/>
        <v>1</v>
      </c>
      <c r="F161" s="4">
        <f t="shared" ca="1" si="20"/>
        <v>15</v>
      </c>
      <c r="G161" s="4">
        <f t="shared" ca="1" si="21"/>
        <v>0</v>
      </c>
      <c r="H161" s="4">
        <f t="shared" ca="1" si="22"/>
        <v>0</v>
      </c>
      <c r="I161" s="64">
        <f t="shared" ca="1" si="23"/>
        <v>5935</v>
      </c>
    </row>
    <row r="162" spans="1:9" x14ac:dyDescent="0.25">
      <c r="A162" s="1">
        <v>145</v>
      </c>
      <c r="B162" s="4">
        <f t="shared" ca="1" si="16"/>
        <v>107</v>
      </c>
      <c r="C162" s="4">
        <f t="shared" ca="1" si="17"/>
        <v>107</v>
      </c>
      <c r="D162" s="64">
        <f t="shared" ca="1" si="18"/>
        <v>5350</v>
      </c>
      <c r="E162" s="52">
        <f t="shared" ca="1" si="19"/>
        <v>13</v>
      </c>
      <c r="F162" s="4">
        <f t="shared" ca="1" si="20"/>
        <v>195</v>
      </c>
      <c r="G162" s="4">
        <f t="shared" ca="1" si="21"/>
        <v>0</v>
      </c>
      <c r="H162" s="4">
        <f t="shared" ca="1" si="22"/>
        <v>0</v>
      </c>
      <c r="I162" s="64">
        <f t="shared" ca="1" si="23"/>
        <v>5155</v>
      </c>
    </row>
    <row r="163" spans="1:9" x14ac:dyDescent="0.25">
      <c r="A163" s="1">
        <v>146</v>
      </c>
      <c r="B163" s="4">
        <f t="shared" ca="1" si="16"/>
        <v>103</v>
      </c>
      <c r="C163" s="4">
        <f t="shared" ca="1" si="17"/>
        <v>103</v>
      </c>
      <c r="D163" s="64">
        <f t="shared" ca="1" si="18"/>
        <v>5150</v>
      </c>
      <c r="E163" s="52">
        <f t="shared" ca="1" si="19"/>
        <v>17</v>
      </c>
      <c r="F163" s="4">
        <f t="shared" ca="1" si="20"/>
        <v>255</v>
      </c>
      <c r="G163" s="4">
        <f t="shared" ca="1" si="21"/>
        <v>0</v>
      </c>
      <c r="H163" s="4">
        <f t="shared" ca="1" si="22"/>
        <v>0</v>
      </c>
      <c r="I163" s="64">
        <f t="shared" ca="1" si="23"/>
        <v>4895</v>
      </c>
    </row>
    <row r="164" spans="1:9" x14ac:dyDescent="0.25">
      <c r="A164" s="1">
        <v>147</v>
      </c>
      <c r="B164" s="4">
        <f t="shared" ca="1" si="16"/>
        <v>73</v>
      </c>
      <c r="C164" s="4">
        <f t="shared" ca="1" si="17"/>
        <v>73</v>
      </c>
      <c r="D164" s="64">
        <f t="shared" ca="1" si="18"/>
        <v>3650</v>
      </c>
      <c r="E164" s="52">
        <f t="shared" ca="1" si="19"/>
        <v>47</v>
      </c>
      <c r="F164" s="4">
        <f t="shared" ca="1" si="20"/>
        <v>705</v>
      </c>
      <c r="G164" s="4">
        <f t="shared" ca="1" si="21"/>
        <v>0</v>
      </c>
      <c r="H164" s="4">
        <f t="shared" ca="1" si="22"/>
        <v>0</v>
      </c>
      <c r="I164" s="64">
        <f t="shared" ca="1" si="23"/>
        <v>2945</v>
      </c>
    </row>
    <row r="165" spans="1:9" x14ac:dyDescent="0.25">
      <c r="A165" s="1">
        <v>148</v>
      </c>
      <c r="B165" s="4">
        <f t="shared" ca="1" si="16"/>
        <v>107</v>
      </c>
      <c r="C165" s="4">
        <f t="shared" ca="1" si="17"/>
        <v>107</v>
      </c>
      <c r="D165" s="64">
        <f t="shared" ca="1" si="18"/>
        <v>5350</v>
      </c>
      <c r="E165" s="52">
        <f t="shared" ca="1" si="19"/>
        <v>13</v>
      </c>
      <c r="F165" s="4">
        <f t="shared" ca="1" si="20"/>
        <v>195</v>
      </c>
      <c r="G165" s="4">
        <f t="shared" ca="1" si="21"/>
        <v>0</v>
      </c>
      <c r="H165" s="4">
        <f t="shared" ca="1" si="22"/>
        <v>0</v>
      </c>
      <c r="I165" s="64">
        <f t="shared" ca="1" si="23"/>
        <v>5155</v>
      </c>
    </row>
    <row r="166" spans="1:9" x14ac:dyDescent="0.25">
      <c r="A166" s="1">
        <v>149</v>
      </c>
      <c r="B166" s="4">
        <f t="shared" ca="1" si="16"/>
        <v>106</v>
      </c>
      <c r="C166" s="4">
        <f t="shared" ca="1" si="17"/>
        <v>106</v>
      </c>
      <c r="D166" s="64">
        <f t="shared" ca="1" si="18"/>
        <v>5300</v>
      </c>
      <c r="E166" s="52">
        <f t="shared" ca="1" si="19"/>
        <v>14</v>
      </c>
      <c r="F166" s="4">
        <f t="shared" ca="1" si="20"/>
        <v>210</v>
      </c>
      <c r="G166" s="4">
        <f t="shared" ca="1" si="21"/>
        <v>0</v>
      </c>
      <c r="H166" s="4">
        <f t="shared" ca="1" si="22"/>
        <v>0</v>
      </c>
      <c r="I166" s="64">
        <f t="shared" ca="1" si="23"/>
        <v>5090</v>
      </c>
    </row>
    <row r="167" spans="1:9" x14ac:dyDescent="0.25">
      <c r="A167" s="1">
        <v>150</v>
      </c>
      <c r="B167" s="4">
        <f t="shared" ca="1" si="16"/>
        <v>111</v>
      </c>
      <c r="C167" s="4">
        <f t="shared" ca="1" si="17"/>
        <v>111</v>
      </c>
      <c r="D167" s="64">
        <f t="shared" ca="1" si="18"/>
        <v>5550</v>
      </c>
      <c r="E167" s="52">
        <f t="shared" ca="1" si="19"/>
        <v>9</v>
      </c>
      <c r="F167" s="4">
        <f t="shared" ca="1" si="20"/>
        <v>135</v>
      </c>
      <c r="G167" s="4">
        <f t="shared" ca="1" si="21"/>
        <v>0</v>
      </c>
      <c r="H167" s="4">
        <f t="shared" ca="1" si="22"/>
        <v>0</v>
      </c>
      <c r="I167" s="64">
        <f t="shared" ca="1" si="23"/>
        <v>5415</v>
      </c>
    </row>
    <row r="168" spans="1:9" x14ac:dyDescent="0.25">
      <c r="A168" s="1">
        <v>151</v>
      </c>
      <c r="B168" s="4">
        <f t="shared" ca="1" si="16"/>
        <v>140</v>
      </c>
      <c r="C168" s="4">
        <f t="shared" ca="1" si="17"/>
        <v>120</v>
      </c>
      <c r="D168" s="64">
        <f t="shared" ca="1" si="18"/>
        <v>6000</v>
      </c>
      <c r="E168" s="52">
        <f t="shared" ca="1" si="19"/>
        <v>0</v>
      </c>
      <c r="F168" s="4">
        <f t="shared" ca="1" si="20"/>
        <v>0</v>
      </c>
      <c r="G168" s="4">
        <f t="shared" ca="1" si="21"/>
        <v>20</v>
      </c>
      <c r="H168" s="4">
        <f t="shared" ca="1" si="22"/>
        <v>600</v>
      </c>
      <c r="I168" s="64">
        <f t="shared" ca="1" si="23"/>
        <v>5400</v>
      </c>
    </row>
    <row r="169" spans="1:9" x14ac:dyDescent="0.25">
      <c r="A169" s="1">
        <v>152</v>
      </c>
      <c r="B169" s="4">
        <f t="shared" ca="1" si="16"/>
        <v>94</v>
      </c>
      <c r="C169" s="4">
        <f t="shared" ca="1" si="17"/>
        <v>94</v>
      </c>
      <c r="D169" s="64">
        <f t="shared" ca="1" si="18"/>
        <v>4700</v>
      </c>
      <c r="E169" s="52">
        <f t="shared" ca="1" si="19"/>
        <v>26</v>
      </c>
      <c r="F169" s="4">
        <f t="shared" ca="1" si="20"/>
        <v>390</v>
      </c>
      <c r="G169" s="4">
        <f t="shared" ca="1" si="21"/>
        <v>0</v>
      </c>
      <c r="H169" s="4">
        <f t="shared" ca="1" si="22"/>
        <v>0</v>
      </c>
      <c r="I169" s="64">
        <f t="shared" ca="1" si="23"/>
        <v>4310</v>
      </c>
    </row>
    <row r="170" spans="1:9" x14ac:dyDescent="0.25">
      <c r="A170" s="1">
        <v>153</v>
      </c>
      <c r="B170" s="4">
        <f t="shared" ca="1" si="16"/>
        <v>88</v>
      </c>
      <c r="C170" s="4">
        <f t="shared" ca="1" si="17"/>
        <v>88</v>
      </c>
      <c r="D170" s="64">
        <f t="shared" ca="1" si="18"/>
        <v>4400</v>
      </c>
      <c r="E170" s="52">
        <f t="shared" ca="1" si="19"/>
        <v>32</v>
      </c>
      <c r="F170" s="4">
        <f t="shared" ca="1" si="20"/>
        <v>480</v>
      </c>
      <c r="G170" s="4">
        <f t="shared" ca="1" si="21"/>
        <v>0</v>
      </c>
      <c r="H170" s="4">
        <f t="shared" ca="1" si="22"/>
        <v>0</v>
      </c>
      <c r="I170" s="64">
        <f t="shared" ca="1" si="23"/>
        <v>3920</v>
      </c>
    </row>
    <row r="171" spans="1:9" x14ac:dyDescent="0.25">
      <c r="A171" s="1">
        <v>154</v>
      </c>
      <c r="B171" s="4">
        <f t="shared" ca="1" si="16"/>
        <v>95</v>
      </c>
      <c r="C171" s="4">
        <f t="shared" ca="1" si="17"/>
        <v>95</v>
      </c>
      <c r="D171" s="64">
        <f t="shared" ca="1" si="18"/>
        <v>4750</v>
      </c>
      <c r="E171" s="52">
        <f t="shared" ca="1" si="19"/>
        <v>25</v>
      </c>
      <c r="F171" s="4">
        <f t="shared" ca="1" si="20"/>
        <v>375</v>
      </c>
      <c r="G171" s="4">
        <f t="shared" ca="1" si="21"/>
        <v>0</v>
      </c>
      <c r="H171" s="4">
        <f t="shared" ca="1" si="22"/>
        <v>0</v>
      </c>
      <c r="I171" s="64">
        <f t="shared" ca="1" si="23"/>
        <v>4375</v>
      </c>
    </row>
    <row r="172" spans="1:9" x14ac:dyDescent="0.25">
      <c r="A172" s="1">
        <v>155</v>
      </c>
      <c r="B172" s="4">
        <f t="shared" ca="1" si="16"/>
        <v>85</v>
      </c>
      <c r="C172" s="4">
        <f t="shared" ca="1" si="17"/>
        <v>85</v>
      </c>
      <c r="D172" s="64">
        <f t="shared" ca="1" si="18"/>
        <v>4250</v>
      </c>
      <c r="E172" s="52">
        <f t="shared" ca="1" si="19"/>
        <v>35</v>
      </c>
      <c r="F172" s="4">
        <f t="shared" ca="1" si="20"/>
        <v>525</v>
      </c>
      <c r="G172" s="4">
        <f t="shared" ca="1" si="21"/>
        <v>0</v>
      </c>
      <c r="H172" s="4">
        <f t="shared" ca="1" si="22"/>
        <v>0</v>
      </c>
      <c r="I172" s="64">
        <f t="shared" ca="1" si="23"/>
        <v>3725</v>
      </c>
    </row>
    <row r="173" spans="1:9" x14ac:dyDescent="0.25">
      <c r="A173" s="1">
        <v>156</v>
      </c>
      <c r="B173" s="4">
        <f t="shared" ca="1" si="16"/>
        <v>85</v>
      </c>
      <c r="C173" s="4">
        <f t="shared" ca="1" si="17"/>
        <v>85</v>
      </c>
      <c r="D173" s="64">
        <f t="shared" ca="1" si="18"/>
        <v>4250</v>
      </c>
      <c r="E173" s="52">
        <f t="shared" ca="1" si="19"/>
        <v>35</v>
      </c>
      <c r="F173" s="4">
        <f t="shared" ca="1" si="20"/>
        <v>525</v>
      </c>
      <c r="G173" s="4">
        <f t="shared" ca="1" si="21"/>
        <v>0</v>
      </c>
      <c r="H173" s="4">
        <f t="shared" ca="1" si="22"/>
        <v>0</v>
      </c>
      <c r="I173" s="64">
        <f t="shared" ca="1" si="23"/>
        <v>3725</v>
      </c>
    </row>
    <row r="174" spans="1:9" x14ac:dyDescent="0.25">
      <c r="A174" s="1">
        <v>157</v>
      </c>
      <c r="B174" s="4">
        <f t="shared" ca="1" si="16"/>
        <v>100</v>
      </c>
      <c r="C174" s="4">
        <f t="shared" ca="1" si="17"/>
        <v>100</v>
      </c>
      <c r="D174" s="64">
        <f t="shared" ca="1" si="18"/>
        <v>5000</v>
      </c>
      <c r="E174" s="52">
        <f t="shared" ca="1" si="19"/>
        <v>20</v>
      </c>
      <c r="F174" s="4">
        <f t="shared" ca="1" si="20"/>
        <v>300</v>
      </c>
      <c r="G174" s="4">
        <f t="shared" ca="1" si="21"/>
        <v>0</v>
      </c>
      <c r="H174" s="4">
        <f t="shared" ca="1" si="22"/>
        <v>0</v>
      </c>
      <c r="I174" s="64">
        <f t="shared" ca="1" si="23"/>
        <v>4700</v>
      </c>
    </row>
    <row r="175" spans="1:9" x14ac:dyDescent="0.25">
      <c r="A175" s="1">
        <v>158</v>
      </c>
      <c r="B175" s="4">
        <f t="shared" ca="1" si="16"/>
        <v>117</v>
      </c>
      <c r="C175" s="4">
        <f t="shared" ca="1" si="17"/>
        <v>117</v>
      </c>
      <c r="D175" s="64">
        <f t="shared" ca="1" si="18"/>
        <v>5850</v>
      </c>
      <c r="E175" s="52">
        <f t="shared" ca="1" si="19"/>
        <v>3</v>
      </c>
      <c r="F175" s="4">
        <f t="shared" ca="1" si="20"/>
        <v>45</v>
      </c>
      <c r="G175" s="4">
        <f t="shared" ca="1" si="21"/>
        <v>0</v>
      </c>
      <c r="H175" s="4">
        <f t="shared" ca="1" si="22"/>
        <v>0</v>
      </c>
      <c r="I175" s="64">
        <f t="shared" ca="1" si="23"/>
        <v>5805</v>
      </c>
    </row>
    <row r="176" spans="1:9" x14ac:dyDescent="0.25">
      <c r="A176" s="1">
        <v>159</v>
      </c>
      <c r="B176" s="4">
        <f t="shared" ca="1" si="16"/>
        <v>89</v>
      </c>
      <c r="C176" s="4">
        <f t="shared" ca="1" si="17"/>
        <v>89</v>
      </c>
      <c r="D176" s="64">
        <f t="shared" ca="1" si="18"/>
        <v>4450</v>
      </c>
      <c r="E176" s="52">
        <f t="shared" ca="1" si="19"/>
        <v>31</v>
      </c>
      <c r="F176" s="4">
        <f t="shared" ca="1" si="20"/>
        <v>465</v>
      </c>
      <c r="G176" s="4">
        <f t="shared" ca="1" si="21"/>
        <v>0</v>
      </c>
      <c r="H176" s="4">
        <f t="shared" ca="1" si="22"/>
        <v>0</v>
      </c>
      <c r="I176" s="64">
        <f t="shared" ca="1" si="23"/>
        <v>3985</v>
      </c>
    </row>
    <row r="177" spans="1:9" x14ac:dyDescent="0.25">
      <c r="A177" s="1">
        <v>160</v>
      </c>
      <c r="B177" s="4">
        <f t="shared" ca="1" si="16"/>
        <v>105</v>
      </c>
      <c r="C177" s="4">
        <f t="shared" ca="1" si="17"/>
        <v>105</v>
      </c>
      <c r="D177" s="64">
        <f t="shared" ca="1" si="18"/>
        <v>5250</v>
      </c>
      <c r="E177" s="52">
        <f t="shared" ca="1" si="19"/>
        <v>15</v>
      </c>
      <c r="F177" s="4">
        <f t="shared" ca="1" si="20"/>
        <v>225</v>
      </c>
      <c r="G177" s="4">
        <f t="shared" ca="1" si="21"/>
        <v>0</v>
      </c>
      <c r="H177" s="4">
        <f t="shared" ca="1" si="22"/>
        <v>0</v>
      </c>
      <c r="I177" s="64">
        <f t="shared" ca="1" si="23"/>
        <v>5025</v>
      </c>
    </row>
    <row r="178" spans="1:9" x14ac:dyDescent="0.25">
      <c r="A178" s="1">
        <v>161</v>
      </c>
      <c r="B178" s="4">
        <f t="shared" ca="1" si="16"/>
        <v>117</v>
      </c>
      <c r="C178" s="4">
        <f t="shared" ca="1" si="17"/>
        <v>117</v>
      </c>
      <c r="D178" s="64">
        <f t="shared" ca="1" si="18"/>
        <v>5850</v>
      </c>
      <c r="E178" s="52">
        <f t="shared" ca="1" si="19"/>
        <v>3</v>
      </c>
      <c r="F178" s="4">
        <f t="shared" ca="1" si="20"/>
        <v>45</v>
      </c>
      <c r="G178" s="4">
        <f t="shared" ca="1" si="21"/>
        <v>0</v>
      </c>
      <c r="H178" s="4">
        <f t="shared" ca="1" si="22"/>
        <v>0</v>
      </c>
      <c r="I178" s="64">
        <f t="shared" ca="1" si="23"/>
        <v>5805</v>
      </c>
    </row>
    <row r="179" spans="1:9" x14ac:dyDescent="0.25">
      <c r="A179" s="1">
        <v>162</v>
      </c>
      <c r="B179" s="4">
        <f t="shared" ca="1" si="16"/>
        <v>104</v>
      </c>
      <c r="C179" s="4">
        <f t="shared" ca="1" si="17"/>
        <v>104</v>
      </c>
      <c r="D179" s="64">
        <f t="shared" ca="1" si="18"/>
        <v>5200</v>
      </c>
      <c r="E179" s="52">
        <f t="shared" ca="1" si="19"/>
        <v>16</v>
      </c>
      <c r="F179" s="4">
        <f t="shared" ca="1" si="20"/>
        <v>240</v>
      </c>
      <c r="G179" s="4">
        <f t="shared" ca="1" si="21"/>
        <v>0</v>
      </c>
      <c r="H179" s="4">
        <f t="shared" ca="1" si="22"/>
        <v>0</v>
      </c>
      <c r="I179" s="64">
        <f t="shared" ca="1" si="23"/>
        <v>4960</v>
      </c>
    </row>
    <row r="180" spans="1:9" x14ac:dyDescent="0.25">
      <c r="A180" s="1">
        <v>163</v>
      </c>
      <c r="B180" s="4">
        <f t="shared" ca="1" si="16"/>
        <v>105</v>
      </c>
      <c r="C180" s="4">
        <f t="shared" ca="1" si="17"/>
        <v>105</v>
      </c>
      <c r="D180" s="64">
        <f t="shared" ca="1" si="18"/>
        <v>5250</v>
      </c>
      <c r="E180" s="52">
        <f t="shared" ca="1" si="19"/>
        <v>15</v>
      </c>
      <c r="F180" s="4">
        <f t="shared" ca="1" si="20"/>
        <v>225</v>
      </c>
      <c r="G180" s="4">
        <f t="shared" ca="1" si="21"/>
        <v>0</v>
      </c>
      <c r="H180" s="4">
        <f t="shared" ca="1" si="22"/>
        <v>0</v>
      </c>
      <c r="I180" s="64">
        <f t="shared" ca="1" si="23"/>
        <v>5025</v>
      </c>
    </row>
    <row r="181" spans="1:9" x14ac:dyDescent="0.25">
      <c r="A181" s="1">
        <v>164</v>
      </c>
      <c r="B181" s="4">
        <f t="shared" ca="1" si="16"/>
        <v>108</v>
      </c>
      <c r="C181" s="4">
        <f t="shared" ca="1" si="17"/>
        <v>108</v>
      </c>
      <c r="D181" s="64">
        <f t="shared" ca="1" si="18"/>
        <v>5400</v>
      </c>
      <c r="E181" s="52">
        <f t="shared" ca="1" si="19"/>
        <v>12</v>
      </c>
      <c r="F181" s="4">
        <f t="shared" ca="1" si="20"/>
        <v>180</v>
      </c>
      <c r="G181" s="4">
        <f t="shared" ca="1" si="21"/>
        <v>0</v>
      </c>
      <c r="H181" s="4">
        <f t="shared" ca="1" si="22"/>
        <v>0</v>
      </c>
      <c r="I181" s="64">
        <f t="shared" ca="1" si="23"/>
        <v>5220</v>
      </c>
    </row>
    <row r="182" spans="1:9" x14ac:dyDescent="0.25">
      <c r="A182" s="1">
        <v>165</v>
      </c>
      <c r="B182" s="4">
        <f t="shared" ca="1" si="16"/>
        <v>126</v>
      </c>
      <c r="C182" s="4">
        <f t="shared" ca="1" si="17"/>
        <v>120</v>
      </c>
      <c r="D182" s="64">
        <f t="shared" ca="1" si="18"/>
        <v>6000</v>
      </c>
      <c r="E182" s="52">
        <f t="shared" ca="1" si="19"/>
        <v>0</v>
      </c>
      <c r="F182" s="4">
        <f t="shared" ca="1" si="20"/>
        <v>0</v>
      </c>
      <c r="G182" s="4">
        <f t="shared" ca="1" si="21"/>
        <v>6</v>
      </c>
      <c r="H182" s="4">
        <f t="shared" ca="1" si="22"/>
        <v>180</v>
      </c>
      <c r="I182" s="64">
        <f t="shared" ca="1" si="23"/>
        <v>5820</v>
      </c>
    </row>
    <row r="183" spans="1:9" x14ac:dyDescent="0.25">
      <c r="A183" s="1">
        <v>166</v>
      </c>
      <c r="B183" s="4">
        <f t="shared" ca="1" si="16"/>
        <v>84</v>
      </c>
      <c r="C183" s="4">
        <f t="shared" ca="1" si="17"/>
        <v>84</v>
      </c>
      <c r="D183" s="64">
        <f t="shared" ca="1" si="18"/>
        <v>4200</v>
      </c>
      <c r="E183" s="52">
        <f t="shared" ca="1" si="19"/>
        <v>36</v>
      </c>
      <c r="F183" s="4">
        <f t="shared" ca="1" si="20"/>
        <v>540</v>
      </c>
      <c r="G183" s="4">
        <f t="shared" ca="1" si="21"/>
        <v>0</v>
      </c>
      <c r="H183" s="4">
        <f t="shared" ca="1" si="22"/>
        <v>0</v>
      </c>
      <c r="I183" s="64">
        <f t="shared" ca="1" si="23"/>
        <v>3660</v>
      </c>
    </row>
    <row r="184" spans="1:9" x14ac:dyDescent="0.25">
      <c r="A184" s="1">
        <v>167</v>
      </c>
      <c r="B184" s="4">
        <f t="shared" ca="1" si="16"/>
        <v>92</v>
      </c>
      <c r="C184" s="4">
        <f t="shared" ca="1" si="17"/>
        <v>92</v>
      </c>
      <c r="D184" s="64">
        <f t="shared" ca="1" si="18"/>
        <v>4600</v>
      </c>
      <c r="E184" s="52">
        <f t="shared" ca="1" si="19"/>
        <v>28</v>
      </c>
      <c r="F184" s="4">
        <f t="shared" ca="1" si="20"/>
        <v>420</v>
      </c>
      <c r="G184" s="4">
        <f t="shared" ca="1" si="21"/>
        <v>0</v>
      </c>
      <c r="H184" s="4">
        <f t="shared" ca="1" si="22"/>
        <v>0</v>
      </c>
      <c r="I184" s="64">
        <f t="shared" ca="1" si="23"/>
        <v>4180</v>
      </c>
    </row>
    <row r="185" spans="1:9" x14ac:dyDescent="0.25">
      <c r="A185" s="1">
        <v>168</v>
      </c>
      <c r="B185" s="4">
        <f t="shared" ca="1" si="16"/>
        <v>141</v>
      </c>
      <c r="C185" s="4">
        <f t="shared" ca="1" si="17"/>
        <v>120</v>
      </c>
      <c r="D185" s="64">
        <f t="shared" ca="1" si="18"/>
        <v>6000</v>
      </c>
      <c r="E185" s="52">
        <f t="shared" ca="1" si="19"/>
        <v>0</v>
      </c>
      <c r="F185" s="4">
        <f t="shared" ca="1" si="20"/>
        <v>0</v>
      </c>
      <c r="G185" s="4">
        <f t="shared" ca="1" si="21"/>
        <v>21</v>
      </c>
      <c r="H185" s="4">
        <f t="shared" ca="1" si="22"/>
        <v>630</v>
      </c>
      <c r="I185" s="64">
        <f t="shared" ca="1" si="23"/>
        <v>5370</v>
      </c>
    </row>
    <row r="186" spans="1:9" x14ac:dyDescent="0.25">
      <c r="A186" s="1">
        <v>169</v>
      </c>
      <c r="B186" s="4">
        <f t="shared" ca="1" si="16"/>
        <v>95</v>
      </c>
      <c r="C186" s="4">
        <f t="shared" ca="1" si="17"/>
        <v>95</v>
      </c>
      <c r="D186" s="64">
        <f t="shared" ca="1" si="18"/>
        <v>4750</v>
      </c>
      <c r="E186" s="52">
        <f t="shared" ca="1" si="19"/>
        <v>25</v>
      </c>
      <c r="F186" s="4">
        <f t="shared" ca="1" si="20"/>
        <v>375</v>
      </c>
      <c r="G186" s="4">
        <f t="shared" ca="1" si="21"/>
        <v>0</v>
      </c>
      <c r="H186" s="4">
        <f t="shared" ca="1" si="22"/>
        <v>0</v>
      </c>
      <c r="I186" s="64">
        <f t="shared" ca="1" si="23"/>
        <v>4375</v>
      </c>
    </row>
    <row r="187" spans="1:9" x14ac:dyDescent="0.25">
      <c r="A187" s="1">
        <v>170</v>
      </c>
      <c r="B187" s="4">
        <f t="shared" ca="1" si="16"/>
        <v>97</v>
      </c>
      <c r="C187" s="4">
        <f t="shared" ca="1" si="17"/>
        <v>97</v>
      </c>
      <c r="D187" s="64">
        <f t="shared" ca="1" si="18"/>
        <v>4850</v>
      </c>
      <c r="E187" s="52">
        <f t="shared" ca="1" si="19"/>
        <v>23</v>
      </c>
      <c r="F187" s="4">
        <f t="shared" ca="1" si="20"/>
        <v>345</v>
      </c>
      <c r="G187" s="4">
        <f t="shared" ca="1" si="21"/>
        <v>0</v>
      </c>
      <c r="H187" s="4">
        <f t="shared" ca="1" si="22"/>
        <v>0</v>
      </c>
      <c r="I187" s="64">
        <f t="shared" ca="1" si="23"/>
        <v>4505</v>
      </c>
    </row>
    <row r="188" spans="1:9" x14ac:dyDescent="0.25">
      <c r="A188" s="1">
        <v>171</v>
      </c>
      <c r="B188" s="4">
        <f t="shared" ca="1" si="16"/>
        <v>112</v>
      </c>
      <c r="C188" s="4">
        <f t="shared" ca="1" si="17"/>
        <v>112</v>
      </c>
      <c r="D188" s="64">
        <f t="shared" ca="1" si="18"/>
        <v>5600</v>
      </c>
      <c r="E188" s="52">
        <f t="shared" ca="1" si="19"/>
        <v>8</v>
      </c>
      <c r="F188" s="4">
        <f t="shared" ca="1" si="20"/>
        <v>120</v>
      </c>
      <c r="G188" s="4">
        <f t="shared" ca="1" si="21"/>
        <v>0</v>
      </c>
      <c r="H188" s="4">
        <f t="shared" ca="1" si="22"/>
        <v>0</v>
      </c>
      <c r="I188" s="64">
        <f t="shared" ca="1" si="23"/>
        <v>5480</v>
      </c>
    </row>
    <row r="189" spans="1:9" x14ac:dyDescent="0.25">
      <c r="A189" s="1">
        <v>172</v>
      </c>
      <c r="B189" s="4">
        <f t="shared" ca="1" si="16"/>
        <v>100</v>
      </c>
      <c r="C189" s="4">
        <f t="shared" ca="1" si="17"/>
        <v>100</v>
      </c>
      <c r="D189" s="64">
        <f t="shared" ca="1" si="18"/>
        <v>5000</v>
      </c>
      <c r="E189" s="52">
        <f t="shared" ca="1" si="19"/>
        <v>20</v>
      </c>
      <c r="F189" s="4">
        <f t="shared" ca="1" si="20"/>
        <v>300</v>
      </c>
      <c r="G189" s="4">
        <f t="shared" ca="1" si="21"/>
        <v>0</v>
      </c>
      <c r="H189" s="4">
        <f t="shared" ca="1" si="22"/>
        <v>0</v>
      </c>
      <c r="I189" s="64">
        <f t="shared" ca="1" si="23"/>
        <v>4700</v>
      </c>
    </row>
    <row r="190" spans="1:9" x14ac:dyDescent="0.25">
      <c r="A190" s="1">
        <v>173</v>
      </c>
      <c r="B190" s="4">
        <f t="shared" ca="1" si="16"/>
        <v>107</v>
      </c>
      <c r="C190" s="4">
        <f t="shared" ca="1" si="17"/>
        <v>107</v>
      </c>
      <c r="D190" s="64">
        <f t="shared" ca="1" si="18"/>
        <v>5350</v>
      </c>
      <c r="E190" s="52">
        <f t="shared" ca="1" si="19"/>
        <v>13</v>
      </c>
      <c r="F190" s="4">
        <f t="shared" ca="1" si="20"/>
        <v>195</v>
      </c>
      <c r="G190" s="4">
        <f t="shared" ca="1" si="21"/>
        <v>0</v>
      </c>
      <c r="H190" s="4">
        <f t="shared" ca="1" si="22"/>
        <v>0</v>
      </c>
      <c r="I190" s="64">
        <f t="shared" ca="1" si="23"/>
        <v>5155</v>
      </c>
    </row>
    <row r="191" spans="1:9" x14ac:dyDescent="0.25">
      <c r="A191" s="1">
        <v>174</v>
      </c>
      <c r="B191" s="4">
        <f t="shared" ca="1" si="16"/>
        <v>85</v>
      </c>
      <c r="C191" s="4">
        <f t="shared" ca="1" si="17"/>
        <v>85</v>
      </c>
      <c r="D191" s="64">
        <f t="shared" ca="1" si="18"/>
        <v>4250</v>
      </c>
      <c r="E191" s="52">
        <f t="shared" ca="1" si="19"/>
        <v>35</v>
      </c>
      <c r="F191" s="4">
        <f t="shared" ca="1" si="20"/>
        <v>525</v>
      </c>
      <c r="G191" s="4">
        <f t="shared" ca="1" si="21"/>
        <v>0</v>
      </c>
      <c r="H191" s="4">
        <f t="shared" ca="1" si="22"/>
        <v>0</v>
      </c>
      <c r="I191" s="64">
        <f t="shared" ca="1" si="23"/>
        <v>3725</v>
      </c>
    </row>
    <row r="192" spans="1:9" x14ac:dyDescent="0.25">
      <c r="A192" s="1">
        <v>175</v>
      </c>
      <c r="B192" s="4">
        <f t="shared" ca="1" si="16"/>
        <v>116</v>
      </c>
      <c r="C192" s="4">
        <f t="shared" ca="1" si="17"/>
        <v>116</v>
      </c>
      <c r="D192" s="64">
        <f t="shared" ca="1" si="18"/>
        <v>5800</v>
      </c>
      <c r="E192" s="52">
        <f t="shared" ca="1" si="19"/>
        <v>4</v>
      </c>
      <c r="F192" s="4">
        <f t="shared" ca="1" si="20"/>
        <v>60</v>
      </c>
      <c r="G192" s="4">
        <f t="shared" ca="1" si="21"/>
        <v>0</v>
      </c>
      <c r="H192" s="4">
        <f t="shared" ca="1" si="22"/>
        <v>0</v>
      </c>
      <c r="I192" s="64">
        <f t="shared" ca="1" si="23"/>
        <v>5740</v>
      </c>
    </row>
    <row r="193" spans="1:9" x14ac:dyDescent="0.25">
      <c r="A193" s="1">
        <v>176</v>
      </c>
      <c r="B193" s="4">
        <f t="shared" ca="1" si="16"/>
        <v>137</v>
      </c>
      <c r="C193" s="4">
        <f t="shared" ca="1" si="17"/>
        <v>120</v>
      </c>
      <c r="D193" s="64">
        <f t="shared" ca="1" si="18"/>
        <v>6000</v>
      </c>
      <c r="E193" s="52">
        <f t="shared" ca="1" si="19"/>
        <v>0</v>
      </c>
      <c r="F193" s="4">
        <f t="shared" ca="1" si="20"/>
        <v>0</v>
      </c>
      <c r="G193" s="4">
        <f t="shared" ca="1" si="21"/>
        <v>17</v>
      </c>
      <c r="H193" s="4">
        <f t="shared" ca="1" si="22"/>
        <v>510</v>
      </c>
      <c r="I193" s="64">
        <f t="shared" ca="1" si="23"/>
        <v>5490</v>
      </c>
    </row>
    <row r="194" spans="1:9" x14ac:dyDescent="0.25">
      <c r="A194" s="1">
        <v>177</v>
      </c>
      <c r="B194" s="4">
        <f t="shared" ca="1" si="16"/>
        <v>98</v>
      </c>
      <c r="C194" s="4">
        <f t="shared" ca="1" si="17"/>
        <v>98</v>
      </c>
      <c r="D194" s="64">
        <f t="shared" ca="1" si="18"/>
        <v>4900</v>
      </c>
      <c r="E194" s="52">
        <f t="shared" ca="1" si="19"/>
        <v>22</v>
      </c>
      <c r="F194" s="4">
        <f t="shared" ca="1" si="20"/>
        <v>330</v>
      </c>
      <c r="G194" s="4">
        <f t="shared" ca="1" si="21"/>
        <v>0</v>
      </c>
      <c r="H194" s="4">
        <f t="shared" ca="1" si="22"/>
        <v>0</v>
      </c>
      <c r="I194" s="64">
        <f t="shared" ca="1" si="23"/>
        <v>4570</v>
      </c>
    </row>
    <row r="195" spans="1:9" x14ac:dyDescent="0.25">
      <c r="A195" s="1">
        <v>178</v>
      </c>
      <c r="B195" s="4">
        <f t="shared" ca="1" si="16"/>
        <v>119</v>
      </c>
      <c r="C195" s="4">
        <f t="shared" ca="1" si="17"/>
        <v>119</v>
      </c>
      <c r="D195" s="64">
        <f t="shared" ca="1" si="18"/>
        <v>5950</v>
      </c>
      <c r="E195" s="52">
        <f t="shared" ca="1" si="19"/>
        <v>1</v>
      </c>
      <c r="F195" s="4">
        <f t="shared" ca="1" si="20"/>
        <v>15</v>
      </c>
      <c r="G195" s="4">
        <f t="shared" ca="1" si="21"/>
        <v>0</v>
      </c>
      <c r="H195" s="4">
        <f t="shared" ca="1" si="22"/>
        <v>0</v>
      </c>
      <c r="I195" s="64">
        <f t="shared" ca="1" si="23"/>
        <v>5935</v>
      </c>
    </row>
    <row r="196" spans="1:9" x14ac:dyDescent="0.25">
      <c r="A196" s="1">
        <v>179</v>
      </c>
      <c r="B196" s="4">
        <f t="shared" ca="1" si="16"/>
        <v>73</v>
      </c>
      <c r="C196" s="4">
        <f t="shared" ca="1" si="17"/>
        <v>73</v>
      </c>
      <c r="D196" s="64">
        <f t="shared" ca="1" si="18"/>
        <v>3650</v>
      </c>
      <c r="E196" s="52">
        <f t="shared" ca="1" si="19"/>
        <v>47</v>
      </c>
      <c r="F196" s="4">
        <f t="shared" ca="1" si="20"/>
        <v>705</v>
      </c>
      <c r="G196" s="4">
        <f t="shared" ca="1" si="21"/>
        <v>0</v>
      </c>
      <c r="H196" s="4">
        <f t="shared" ca="1" si="22"/>
        <v>0</v>
      </c>
      <c r="I196" s="64">
        <f t="shared" ca="1" si="23"/>
        <v>2945</v>
      </c>
    </row>
    <row r="197" spans="1:9" x14ac:dyDescent="0.25">
      <c r="A197" s="1">
        <v>180</v>
      </c>
      <c r="B197" s="4">
        <f t="shared" ca="1" si="16"/>
        <v>134</v>
      </c>
      <c r="C197" s="4">
        <f t="shared" ca="1" si="17"/>
        <v>120</v>
      </c>
      <c r="D197" s="64">
        <f t="shared" ca="1" si="18"/>
        <v>6000</v>
      </c>
      <c r="E197" s="52">
        <f t="shared" ca="1" si="19"/>
        <v>0</v>
      </c>
      <c r="F197" s="4">
        <f t="shared" ca="1" si="20"/>
        <v>0</v>
      </c>
      <c r="G197" s="4">
        <f t="shared" ca="1" si="21"/>
        <v>14</v>
      </c>
      <c r="H197" s="4">
        <f t="shared" ca="1" si="22"/>
        <v>420</v>
      </c>
      <c r="I197" s="64">
        <f t="shared" ca="1" si="23"/>
        <v>5580</v>
      </c>
    </row>
    <row r="198" spans="1:9" x14ac:dyDescent="0.25">
      <c r="A198" s="1">
        <v>181</v>
      </c>
      <c r="B198" s="4">
        <f t="shared" ca="1" si="16"/>
        <v>88</v>
      </c>
      <c r="C198" s="4">
        <f t="shared" ca="1" si="17"/>
        <v>88</v>
      </c>
      <c r="D198" s="64">
        <f t="shared" ca="1" si="18"/>
        <v>4400</v>
      </c>
      <c r="E198" s="52">
        <f t="shared" ca="1" si="19"/>
        <v>32</v>
      </c>
      <c r="F198" s="4">
        <f t="shared" ca="1" si="20"/>
        <v>480</v>
      </c>
      <c r="G198" s="4">
        <f t="shared" ca="1" si="21"/>
        <v>0</v>
      </c>
      <c r="H198" s="4">
        <f t="shared" ca="1" si="22"/>
        <v>0</v>
      </c>
      <c r="I198" s="64">
        <f t="shared" ca="1" si="23"/>
        <v>3920</v>
      </c>
    </row>
    <row r="199" spans="1:9" x14ac:dyDescent="0.25">
      <c r="A199" s="1">
        <v>182</v>
      </c>
      <c r="B199" s="4">
        <f t="shared" ca="1" si="16"/>
        <v>80</v>
      </c>
      <c r="C199" s="4">
        <f t="shared" ca="1" si="17"/>
        <v>80</v>
      </c>
      <c r="D199" s="64">
        <f t="shared" ca="1" si="18"/>
        <v>4000</v>
      </c>
      <c r="E199" s="52">
        <f t="shared" ca="1" si="19"/>
        <v>40</v>
      </c>
      <c r="F199" s="4">
        <f t="shared" ca="1" si="20"/>
        <v>600</v>
      </c>
      <c r="G199" s="4">
        <f t="shared" ca="1" si="21"/>
        <v>0</v>
      </c>
      <c r="H199" s="4">
        <f t="shared" ca="1" si="22"/>
        <v>0</v>
      </c>
      <c r="I199" s="64">
        <f t="shared" ca="1" si="23"/>
        <v>3400</v>
      </c>
    </row>
    <row r="200" spans="1:9" x14ac:dyDescent="0.25">
      <c r="A200" s="1">
        <v>183</v>
      </c>
      <c r="B200" s="4">
        <f t="shared" ca="1" si="16"/>
        <v>105</v>
      </c>
      <c r="C200" s="4">
        <f t="shared" ca="1" si="17"/>
        <v>105</v>
      </c>
      <c r="D200" s="64">
        <f t="shared" ca="1" si="18"/>
        <v>5250</v>
      </c>
      <c r="E200" s="52">
        <f t="shared" ca="1" si="19"/>
        <v>15</v>
      </c>
      <c r="F200" s="4">
        <f t="shared" ca="1" si="20"/>
        <v>225</v>
      </c>
      <c r="G200" s="4">
        <f t="shared" ca="1" si="21"/>
        <v>0</v>
      </c>
      <c r="H200" s="4">
        <f t="shared" ca="1" si="22"/>
        <v>0</v>
      </c>
      <c r="I200" s="64">
        <f t="shared" ca="1" si="23"/>
        <v>5025</v>
      </c>
    </row>
    <row r="201" spans="1:9" x14ac:dyDescent="0.25">
      <c r="A201" s="1">
        <v>184</v>
      </c>
      <c r="B201" s="4">
        <f t="shared" ca="1" si="16"/>
        <v>118</v>
      </c>
      <c r="C201" s="4">
        <f t="shared" ca="1" si="17"/>
        <v>118</v>
      </c>
      <c r="D201" s="64">
        <f t="shared" ca="1" si="18"/>
        <v>5900</v>
      </c>
      <c r="E201" s="52">
        <f t="shared" ca="1" si="19"/>
        <v>2</v>
      </c>
      <c r="F201" s="4">
        <f t="shared" ca="1" si="20"/>
        <v>30</v>
      </c>
      <c r="G201" s="4">
        <f t="shared" ca="1" si="21"/>
        <v>0</v>
      </c>
      <c r="H201" s="4">
        <f t="shared" ca="1" si="22"/>
        <v>0</v>
      </c>
      <c r="I201" s="64">
        <f t="shared" ca="1" si="23"/>
        <v>5870</v>
      </c>
    </row>
    <row r="202" spans="1:9" x14ac:dyDescent="0.25">
      <c r="A202" s="1">
        <v>185</v>
      </c>
      <c r="B202" s="4">
        <f t="shared" ca="1" si="16"/>
        <v>110</v>
      </c>
      <c r="C202" s="4">
        <f t="shared" ca="1" si="17"/>
        <v>110</v>
      </c>
      <c r="D202" s="64">
        <f t="shared" ca="1" si="18"/>
        <v>5500</v>
      </c>
      <c r="E202" s="52">
        <f t="shared" ca="1" si="19"/>
        <v>10</v>
      </c>
      <c r="F202" s="4">
        <f t="shared" ca="1" si="20"/>
        <v>150</v>
      </c>
      <c r="G202" s="4">
        <f t="shared" ca="1" si="21"/>
        <v>0</v>
      </c>
      <c r="H202" s="4">
        <f t="shared" ca="1" si="22"/>
        <v>0</v>
      </c>
      <c r="I202" s="64">
        <f t="shared" ca="1" si="23"/>
        <v>5350</v>
      </c>
    </row>
    <row r="203" spans="1:9" x14ac:dyDescent="0.25">
      <c r="A203" s="1">
        <v>186</v>
      </c>
      <c r="B203" s="4">
        <f t="shared" ca="1" si="16"/>
        <v>84</v>
      </c>
      <c r="C203" s="4">
        <f t="shared" ca="1" si="17"/>
        <v>84</v>
      </c>
      <c r="D203" s="64">
        <f t="shared" ca="1" si="18"/>
        <v>4200</v>
      </c>
      <c r="E203" s="52">
        <f t="shared" ca="1" si="19"/>
        <v>36</v>
      </c>
      <c r="F203" s="4">
        <f t="shared" ca="1" si="20"/>
        <v>540</v>
      </c>
      <c r="G203" s="4">
        <f t="shared" ca="1" si="21"/>
        <v>0</v>
      </c>
      <c r="H203" s="4">
        <f t="shared" ca="1" si="22"/>
        <v>0</v>
      </c>
      <c r="I203" s="64">
        <f t="shared" ca="1" si="23"/>
        <v>3660</v>
      </c>
    </row>
    <row r="204" spans="1:9" x14ac:dyDescent="0.25">
      <c r="A204" s="1">
        <v>187</v>
      </c>
      <c r="B204" s="4">
        <f t="shared" ca="1" si="16"/>
        <v>107</v>
      </c>
      <c r="C204" s="4">
        <f t="shared" ca="1" si="17"/>
        <v>107</v>
      </c>
      <c r="D204" s="64">
        <f t="shared" ca="1" si="18"/>
        <v>5350</v>
      </c>
      <c r="E204" s="52">
        <f t="shared" ca="1" si="19"/>
        <v>13</v>
      </c>
      <c r="F204" s="4">
        <f t="shared" ca="1" si="20"/>
        <v>195</v>
      </c>
      <c r="G204" s="4">
        <f t="shared" ca="1" si="21"/>
        <v>0</v>
      </c>
      <c r="H204" s="4">
        <f t="shared" ca="1" si="22"/>
        <v>0</v>
      </c>
      <c r="I204" s="64">
        <f t="shared" ca="1" si="23"/>
        <v>5155</v>
      </c>
    </row>
    <row r="205" spans="1:9" x14ac:dyDescent="0.25">
      <c r="A205" s="1">
        <v>188</v>
      </c>
      <c r="B205" s="4">
        <f t="shared" ca="1" si="16"/>
        <v>70</v>
      </c>
      <c r="C205" s="4">
        <f t="shared" ca="1" si="17"/>
        <v>70</v>
      </c>
      <c r="D205" s="64">
        <f t="shared" ca="1" si="18"/>
        <v>3500</v>
      </c>
      <c r="E205" s="52">
        <f t="shared" ca="1" si="19"/>
        <v>50</v>
      </c>
      <c r="F205" s="4">
        <f t="shared" ca="1" si="20"/>
        <v>750</v>
      </c>
      <c r="G205" s="4">
        <f t="shared" ca="1" si="21"/>
        <v>0</v>
      </c>
      <c r="H205" s="4">
        <f t="shared" ca="1" si="22"/>
        <v>0</v>
      </c>
      <c r="I205" s="64">
        <f t="shared" ca="1" si="23"/>
        <v>2750</v>
      </c>
    </row>
    <row r="206" spans="1:9" x14ac:dyDescent="0.25">
      <c r="A206" s="1">
        <v>189</v>
      </c>
      <c r="B206" s="4">
        <f t="shared" ca="1" si="16"/>
        <v>104</v>
      </c>
      <c r="C206" s="4">
        <f t="shared" ca="1" si="17"/>
        <v>104</v>
      </c>
      <c r="D206" s="64">
        <f t="shared" ca="1" si="18"/>
        <v>5200</v>
      </c>
      <c r="E206" s="52">
        <f t="shared" ca="1" si="19"/>
        <v>16</v>
      </c>
      <c r="F206" s="4">
        <f t="shared" ca="1" si="20"/>
        <v>240</v>
      </c>
      <c r="G206" s="4">
        <f t="shared" ca="1" si="21"/>
        <v>0</v>
      </c>
      <c r="H206" s="4">
        <f t="shared" ca="1" si="22"/>
        <v>0</v>
      </c>
      <c r="I206" s="64">
        <f t="shared" ca="1" si="23"/>
        <v>4960</v>
      </c>
    </row>
    <row r="207" spans="1:9" x14ac:dyDescent="0.25">
      <c r="A207" s="1">
        <v>190</v>
      </c>
      <c r="B207" s="4">
        <f t="shared" ca="1" si="16"/>
        <v>102</v>
      </c>
      <c r="C207" s="4">
        <f t="shared" ca="1" si="17"/>
        <v>102</v>
      </c>
      <c r="D207" s="64">
        <f t="shared" ca="1" si="18"/>
        <v>5100</v>
      </c>
      <c r="E207" s="52">
        <f t="shared" ca="1" si="19"/>
        <v>18</v>
      </c>
      <c r="F207" s="4">
        <f t="shared" ca="1" si="20"/>
        <v>270</v>
      </c>
      <c r="G207" s="4">
        <f t="shared" ca="1" si="21"/>
        <v>0</v>
      </c>
      <c r="H207" s="4">
        <f t="shared" ca="1" si="22"/>
        <v>0</v>
      </c>
      <c r="I207" s="64">
        <f t="shared" ca="1" si="23"/>
        <v>4830</v>
      </c>
    </row>
    <row r="208" spans="1:9" x14ac:dyDescent="0.25">
      <c r="A208" s="1">
        <v>191</v>
      </c>
      <c r="B208" s="4">
        <f t="shared" ca="1" si="16"/>
        <v>103</v>
      </c>
      <c r="C208" s="4">
        <f t="shared" ca="1" si="17"/>
        <v>103</v>
      </c>
      <c r="D208" s="64">
        <f t="shared" ca="1" si="18"/>
        <v>5150</v>
      </c>
      <c r="E208" s="52">
        <f t="shared" ca="1" si="19"/>
        <v>17</v>
      </c>
      <c r="F208" s="4">
        <f t="shared" ca="1" si="20"/>
        <v>255</v>
      </c>
      <c r="G208" s="4">
        <f t="shared" ca="1" si="21"/>
        <v>0</v>
      </c>
      <c r="H208" s="4">
        <f t="shared" ca="1" si="22"/>
        <v>0</v>
      </c>
      <c r="I208" s="64">
        <f t="shared" ca="1" si="23"/>
        <v>4895</v>
      </c>
    </row>
    <row r="209" spans="1:9" x14ac:dyDescent="0.25">
      <c r="A209" s="1">
        <v>192</v>
      </c>
      <c r="B209" s="4">
        <f t="shared" ca="1" si="16"/>
        <v>118</v>
      </c>
      <c r="C209" s="4">
        <f t="shared" ca="1" si="17"/>
        <v>118</v>
      </c>
      <c r="D209" s="64">
        <f t="shared" ca="1" si="18"/>
        <v>5900</v>
      </c>
      <c r="E209" s="52">
        <f t="shared" ca="1" si="19"/>
        <v>2</v>
      </c>
      <c r="F209" s="4">
        <f t="shared" ca="1" si="20"/>
        <v>30</v>
      </c>
      <c r="G209" s="4">
        <f t="shared" ca="1" si="21"/>
        <v>0</v>
      </c>
      <c r="H209" s="4">
        <f t="shared" ca="1" si="22"/>
        <v>0</v>
      </c>
      <c r="I209" s="64">
        <f t="shared" ca="1" si="23"/>
        <v>5870</v>
      </c>
    </row>
    <row r="210" spans="1:9" x14ac:dyDescent="0.25">
      <c r="A210" s="1">
        <v>193</v>
      </c>
      <c r="B210" s="4">
        <f t="shared" ca="1" si="16"/>
        <v>89</v>
      </c>
      <c r="C210" s="4">
        <f t="shared" ca="1" si="17"/>
        <v>89</v>
      </c>
      <c r="D210" s="64">
        <f t="shared" ca="1" si="18"/>
        <v>4450</v>
      </c>
      <c r="E210" s="52">
        <f t="shared" ca="1" si="19"/>
        <v>31</v>
      </c>
      <c r="F210" s="4">
        <f t="shared" ca="1" si="20"/>
        <v>465</v>
      </c>
      <c r="G210" s="4">
        <f t="shared" ca="1" si="21"/>
        <v>0</v>
      </c>
      <c r="H210" s="4">
        <f t="shared" ca="1" si="22"/>
        <v>0</v>
      </c>
      <c r="I210" s="64">
        <f t="shared" ca="1" si="23"/>
        <v>3985</v>
      </c>
    </row>
    <row r="211" spans="1:9" x14ac:dyDescent="0.25">
      <c r="A211" s="1">
        <v>194</v>
      </c>
      <c r="B211" s="4">
        <f t="shared" ref="B211:B274" ca="1" si="24">INT(NORMINV(RAND(),$B$10,$B$11))</f>
        <v>65</v>
      </c>
      <c r="C211" s="4">
        <f t="shared" ref="C211:C274" ca="1" si="25">IF($C$7&gt;=B211,B211,$C$7)</f>
        <v>65</v>
      </c>
      <c r="D211" s="64">
        <f t="shared" ref="D211:D274" ca="1" si="26">$C$3*C211</f>
        <v>3250</v>
      </c>
      <c r="E211" s="52">
        <f t="shared" ref="E211:E274" ca="1" si="27">$C$7-C211</f>
        <v>55</v>
      </c>
      <c r="F211" s="4">
        <f t="shared" ref="F211:F274" ca="1" si="28">$C$4*E211</f>
        <v>825</v>
      </c>
      <c r="G211" s="4">
        <f t="shared" ref="G211:G274" ca="1" si="29">B211-C211</f>
        <v>0</v>
      </c>
      <c r="H211" s="4">
        <f t="shared" ref="H211:H274" ca="1" si="30">$C$5*G211</f>
        <v>0</v>
      </c>
      <c r="I211" s="64">
        <f t="shared" ref="I211:I274" ca="1" si="31">D211-F211-H211</f>
        <v>2425</v>
      </c>
    </row>
    <row r="212" spans="1:9" x14ac:dyDescent="0.25">
      <c r="A212" s="1">
        <v>195</v>
      </c>
      <c r="B212" s="4">
        <f t="shared" ca="1" si="24"/>
        <v>70</v>
      </c>
      <c r="C212" s="4">
        <f t="shared" ca="1" si="25"/>
        <v>70</v>
      </c>
      <c r="D212" s="64">
        <f t="shared" ca="1" si="26"/>
        <v>3500</v>
      </c>
      <c r="E212" s="52">
        <f t="shared" ca="1" si="27"/>
        <v>50</v>
      </c>
      <c r="F212" s="4">
        <f t="shared" ca="1" si="28"/>
        <v>750</v>
      </c>
      <c r="G212" s="4">
        <f t="shared" ca="1" si="29"/>
        <v>0</v>
      </c>
      <c r="H212" s="4">
        <f t="shared" ca="1" si="30"/>
        <v>0</v>
      </c>
      <c r="I212" s="64">
        <f t="shared" ca="1" si="31"/>
        <v>2750</v>
      </c>
    </row>
    <row r="213" spans="1:9" x14ac:dyDescent="0.25">
      <c r="A213" s="1">
        <v>196</v>
      </c>
      <c r="B213" s="4">
        <f t="shared" ca="1" si="24"/>
        <v>112</v>
      </c>
      <c r="C213" s="4">
        <f t="shared" ca="1" si="25"/>
        <v>112</v>
      </c>
      <c r="D213" s="64">
        <f t="shared" ca="1" si="26"/>
        <v>5600</v>
      </c>
      <c r="E213" s="52">
        <f t="shared" ca="1" si="27"/>
        <v>8</v>
      </c>
      <c r="F213" s="4">
        <f t="shared" ca="1" si="28"/>
        <v>120</v>
      </c>
      <c r="G213" s="4">
        <f t="shared" ca="1" si="29"/>
        <v>0</v>
      </c>
      <c r="H213" s="4">
        <f t="shared" ca="1" si="30"/>
        <v>0</v>
      </c>
      <c r="I213" s="64">
        <f t="shared" ca="1" si="31"/>
        <v>5480</v>
      </c>
    </row>
    <row r="214" spans="1:9" x14ac:dyDescent="0.25">
      <c r="A214" s="1">
        <v>197</v>
      </c>
      <c r="B214" s="4">
        <f t="shared" ca="1" si="24"/>
        <v>77</v>
      </c>
      <c r="C214" s="4">
        <f t="shared" ca="1" si="25"/>
        <v>77</v>
      </c>
      <c r="D214" s="64">
        <f t="shared" ca="1" si="26"/>
        <v>3850</v>
      </c>
      <c r="E214" s="52">
        <f t="shared" ca="1" si="27"/>
        <v>43</v>
      </c>
      <c r="F214" s="4">
        <f t="shared" ca="1" si="28"/>
        <v>645</v>
      </c>
      <c r="G214" s="4">
        <f t="shared" ca="1" si="29"/>
        <v>0</v>
      </c>
      <c r="H214" s="4">
        <f t="shared" ca="1" si="30"/>
        <v>0</v>
      </c>
      <c r="I214" s="64">
        <f t="shared" ca="1" si="31"/>
        <v>3205</v>
      </c>
    </row>
    <row r="215" spans="1:9" x14ac:dyDescent="0.25">
      <c r="A215" s="1">
        <v>198</v>
      </c>
      <c r="B215" s="4">
        <f t="shared" ca="1" si="24"/>
        <v>90</v>
      </c>
      <c r="C215" s="4">
        <f t="shared" ca="1" si="25"/>
        <v>90</v>
      </c>
      <c r="D215" s="64">
        <f t="shared" ca="1" si="26"/>
        <v>4500</v>
      </c>
      <c r="E215" s="52">
        <f t="shared" ca="1" si="27"/>
        <v>30</v>
      </c>
      <c r="F215" s="4">
        <f t="shared" ca="1" si="28"/>
        <v>450</v>
      </c>
      <c r="G215" s="4">
        <f t="shared" ca="1" si="29"/>
        <v>0</v>
      </c>
      <c r="H215" s="4">
        <f t="shared" ca="1" si="30"/>
        <v>0</v>
      </c>
      <c r="I215" s="64">
        <f t="shared" ca="1" si="31"/>
        <v>4050</v>
      </c>
    </row>
    <row r="216" spans="1:9" x14ac:dyDescent="0.25">
      <c r="A216" s="1">
        <v>199</v>
      </c>
      <c r="B216" s="4">
        <f t="shared" ca="1" si="24"/>
        <v>131</v>
      </c>
      <c r="C216" s="4">
        <f t="shared" ca="1" si="25"/>
        <v>120</v>
      </c>
      <c r="D216" s="64">
        <f t="shared" ca="1" si="26"/>
        <v>6000</v>
      </c>
      <c r="E216" s="52">
        <f t="shared" ca="1" si="27"/>
        <v>0</v>
      </c>
      <c r="F216" s="4">
        <f t="shared" ca="1" si="28"/>
        <v>0</v>
      </c>
      <c r="G216" s="4">
        <f t="shared" ca="1" si="29"/>
        <v>11</v>
      </c>
      <c r="H216" s="4">
        <f t="shared" ca="1" si="30"/>
        <v>330</v>
      </c>
      <c r="I216" s="64">
        <f t="shared" ca="1" si="31"/>
        <v>5670</v>
      </c>
    </row>
    <row r="217" spans="1:9" x14ac:dyDescent="0.25">
      <c r="A217" s="1">
        <v>200</v>
      </c>
      <c r="B217" s="4">
        <f t="shared" ca="1" si="24"/>
        <v>96</v>
      </c>
      <c r="C217" s="4">
        <f t="shared" ca="1" si="25"/>
        <v>96</v>
      </c>
      <c r="D217" s="64">
        <f t="shared" ca="1" si="26"/>
        <v>4800</v>
      </c>
      <c r="E217" s="52">
        <f t="shared" ca="1" si="27"/>
        <v>24</v>
      </c>
      <c r="F217" s="4">
        <f t="shared" ca="1" si="28"/>
        <v>360</v>
      </c>
      <c r="G217" s="4">
        <f t="shared" ca="1" si="29"/>
        <v>0</v>
      </c>
      <c r="H217" s="4">
        <f t="shared" ca="1" si="30"/>
        <v>0</v>
      </c>
      <c r="I217" s="64">
        <f t="shared" ca="1" si="31"/>
        <v>4440</v>
      </c>
    </row>
    <row r="218" spans="1:9" x14ac:dyDescent="0.25">
      <c r="A218" s="1">
        <v>201</v>
      </c>
      <c r="B218" s="4">
        <f t="shared" ca="1" si="24"/>
        <v>106</v>
      </c>
      <c r="C218" s="4">
        <f t="shared" ca="1" si="25"/>
        <v>106</v>
      </c>
      <c r="D218" s="64">
        <f t="shared" ca="1" si="26"/>
        <v>5300</v>
      </c>
      <c r="E218" s="52">
        <f t="shared" ca="1" si="27"/>
        <v>14</v>
      </c>
      <c r="F218" s="4">
        <f t="shared" ca="1" si="28"/>
        <v>210</v>
      </c>
      <c r="G218" s="4">
        <f t="shared" ca="1" si="29"/>
        <v>0</v>
      </c>
      <c r="H218" s="4">
        <f t="shared" ca="1" si="30"/>
        <v>0</v>
      </c>
      <c r="I218" s="64">
        <f t="shared" ca="1" si="31"/>
        <v>5090</v>
      </c>
    </row>
    <row r="219" spans="1:9" x14ac:dyDescent="0.25">
      <c r="A219" s="1">
        <v>202</v>
      </c>
      <c r="B219" s="4">
        <f t="shared" ca="1" si="24"/>
        <v>74</v>
      </c>
      <c r="C219" s="4">
        <f t="shared" ca="1" si="25"/>
        <v>74</v>
      </c>
      <c r="D219" s="64">
        <f t="shared" ca="1" si="26"/>
        <v>3700</v>
      </c>
      <c r="E219" s="52">
        <f t="shared" ca="1" si="27"/>
        <v>46</v>
      </c>
      <c r="F219" s="4">
        <f t="shared" ca="1" si="28"/>
        <v>690</v>
      </c>
      <c r="G219" s="4">
        <f t="shared" ca="1" si="29"/>
        <v>0</v>
      </c>
      <c r="H219" s="4">
        <f t="shared" ca="1" si="30"/>
        <v>0</v>
      </c>
      <c r="I219" s="64">
        <f t="shared" ca="1" si="31"/>
        <v>3010</v>
      </c>
    </row>
    <row r="220" spans="1:9" x14ac:dyDescent="0.25">
      <c r="A220" s="1">
        <v>203</v>
      </c>
      <c r="B220" s="4">
        <f t="shared" ca="1" si="24"/>
        <v>82</v>
      </c>
      <c r="C220" s="4">
        <f t="shared" ca="1" si="25"/>
        <v>82</v>
      </c>
      <c r="D220" s="64">
        <f t="shared" ca="1" si="26"/>
        <v>4100</v>
      </c>
      <c r="E220" s="52">
        <f t="shared" ca="1" si="27"/>
        <v>38</v>
      </c>
      <c r="F220" s="4">
        <f t="shared" ca="1" si="28"/>
        <v>570</v>
      </c>
      <c r="G220" s="4">
        <f t="shared" ca="1" si="29"/>
        <v>0</v>
      </c>
      <c r="H220" s="4">
        <f t="shared" ca="1" si="30"/>
        <v>0</v>
      </c>
      <c r="I220" s="64">
        <f t="shared" ca="1" si="31"/>
        <v>3530</v>
      </c>
    </row>
    <row r="221" spans="1:9" x14ac:dyDescent="0.25">
      <c r="A221" s="1">
        <v>204</v>
      </c>
      <c r="B221" s="4">
        <f t="shared" ca="1" si="24"/>
        <v>111</v>
      </c>
      <c r="C221" s="4">
        <f t="shared" ca="1" si="25"/>
        <v>111</v>
      </c>
      <c r="D221" s="64">
        <f t="shared" ca="1" si="26"/>
        <v>5550</v>
      </c>
      <c r="E221" s="52">
        <f t="shared" ca="1" si="27"/>
        <v>9</v>
      </c>
      <c r="F221" s="4">
        <f t="shared" ca="1" si="28"/>
        <v>135</v>
      </c>
      <c r="G221" s="4">
        <f t="shared" ca="1" si="29"/>
        <v>0</v>
      </c>
      <c r="H221" s="4">
        <f t="shared" ca="1" si="30"/>
        <v>0</v>
      </c>
      <c r="I221" s="64">
        <f t="shared" ca="1" si="31"/>
        <v>5415</v>
      </c>
    </row>
    <row r="222" spans="1:9" x14ac:dyDescent="0.25">
      <c r="A222" s="1">
        <v>205</v>
      </c>
      <c r="B222" s="4">
        <f t="shared" ca="1" si="24"/>
        <v>96</v>
      </c>
      <c r="C222" s="4">
        <f t="shared" ca="1" si="25"/>
        <v>96</v>
      </c>
      <c r="D222" s="64">
        <f t="shared" ca="1" si="26"/>
        <v>4800</v>
      </c>
      <c r="E222" s="52">
        <f t="shared" ca="1" si="27"/>
        <v>24</v>
      </c>
      <c r="F222" s="4">
        <f t="shared" ca="1" si="28"/>
        <v>360</v>
      </c>
      <c r="G222" s="4">
        <f t="shared" ca="1" si="29"/>
        <v>0</v>
      </c>
      <c r="H222" s="4">
        <f t="shared" ca="1" si="30"/>
        <v>0</v>
      </c>
      <c r="I222" s="64">
        <f t="shared" ca="1" si="31"/>
        <v>4440</v>
      </c>
    </row>
    <row r="223" spans="1:9" x14ac:dyDescent="0.25">
      <c r="A223" s="1">
        <v>206</v>
      </c>
      <c r="B223" s="4">
        <f t="shared" ca="1" si="24"/>
        <v>133</v>
      </c>
      <c r="C223" s="4">
        <f t="shared" ca="1" si="25"/>
        <v>120</v>
      </c>
      <c r="D223" s="64">
        <f t="shared" ca="1" si="26"/>
        <v>6000</v>
      </c>
      <c r="E223" s="52">
        <f t="shared" ca="1" si="27"/>
        <v>0</v>
      </c>
      <c r="F223" s="4">
        <f t="shared" ca="1" si="28"/>
        <v>0</v>
      </c>
      <c r="G223" s="4">
        <f t="shared" ca="1" si="29"/>
        <v>13</v>
      </c>
      <c r="H223" s="4">
        <f t="shared" ca="1" si="30"/>
        <v>390</v>
      </c>
      <c r="I223" s="64">
        <f t="shared" ca="1" si="31"/>
        <v>5610</v>
      </c>
    </row>
    <row r="224" spans="1:9" x14ac:dyDescent="0.25">
      <c r="A224" s="1">
        <v>207</v>
      </c>
      <c r="B224" s="4">
        <f t="shared" ca="1" si="24"/>
        <v>100</v>
      </c>
      <c r="C224" s="4">
        <f t="shared" ca="1" si="25"/>
        <v>100</v>
      </c>
      <c r="D224" s="64">
        <f t="shared" ca="1" si="26"/>
        <v>5000</v>
      </c>
      <c r="E224" s="52">
        <f t="shared" ca="1" si="27"/>
        <v>20</v>
      </c>
      <c r="F224" s="4">
        <f t="shared" ca="1" si="28"/>
        <v>300</v>
      </c>
      <c r="G224" s="4">
        <f t="shared" ca="1" si="29"/>
        <v>0</v>
      </c>
      <c r="H224" s="4">
        <f t="shared" ca="1" si="30"/>
        <v>0</v>
      </c>
      <c r="I224" s="64">
        <f t="shared" ca="1" si="31"/>
        <v>4700</v>
      </c>
    </row>
    <row r="225" spans="1:9" x14ac:dyDescent="0.25">
      <c r="A225" s="1">
        <v>208</v>
      </c>
      <c r="B225" s="4">
        <f t="shared" ca="1" si="24"/>
        <v>130</v>
      </c>
      <c r="C225" s="4">
        <f t="shared" ca="1" si="25"/>
        <v>120</v>
      </c>
      <c r="D225" s="64">
        <f t="shared" ca="1" si="26"/>
        <v>6000</v>
      </c>
      <c r="E225" s="52">
        <f t="shared" ca="1" si="27"/>
        <v>0</v>
      </c>
      <c r="F225" s="4">
        <f t="shared" ca="1" si="28"/>
        <v>0</v>
      </c>
      <c r="G225" s="4">
        <f t="shared" ca="1" si="29"/>
        <v>10</v>
      </c>
      <c r="H225" s="4">
        <f t="shared" ca="1" si="30"/>
        <v>300</v>
      </c>
      <c r="I225" s="64">
        <f t="shared" ca="1" si="31"/>
        <v>5700</v>
      </c>
    </row>
    <row r="226" spans="1:9" x14ac:dyDescent="0.25">
      <c r="A226" s="1">
        <v>209</v>
      </c>
      <c r="B226" s="4">
        <f t="shared" ca="1" si="24"/>
        <v>59</v>
      </c>
      <c r="C226" s="4">
        <f t="shared" ca="1" si="25"/>
        <v>59</v>
      </c>
      <c r="D226" s="64">
        <f t="shared" ca="1" si="26"/>
        <v>2950</v>
      </c>
      <c r="E226" s="52">
        <f t="shared" ca="1" si="27"/>
        <v>61</v>
      </c>
      <c r="F226" s="4">
        <f t="shared" ca="1" si="28"/>
        <v>915</v>
      </c>
      <c r="G226" s="4">
        <f t="shared" ca="1" si="29"/>
        <v>0</v>
      </c>
      <c r="H226" s="4">
        <f t="shared" ca="1" si="30"/>
        <v>0</v>
      </c>
      <c r="I226" s="64">
        <f t="shared" ca="1" si="31"/>
        <v>2035</v>
      </c>
    </row>
    <row r="227" spans="1:9" x14ac:dyDescent="0.25">
      <c r="A227" s="1">
        <v>210</v>
      </c>
      <c r="B227" s="4">
        <f t="shared" ca="1" si="24"/>
        <v>93</v>
      </c>
      <c r="C227" s="4">
        <f t="shared" ca="1" si="25"/>
        <v>93</v>
      </c>
      <c r="D227" s="64">
        <f t="shared" ca="1" si="26"/>
        <v>4650</v>
      </c>
      <c r="E227" s="52">
        <f t="shared" ca="1" si="27"/>
        <v>27</v>
      </c>
      <c r="F227" s="4">
        <f t="shared" ca="1" si="28"/>
        <v>405</v>
      </c>
      <c r="G227" s="4">
        <f t="shared" ca="1" si="29"/>
        <v>0</v>
      </c>
      <c r="H227" s="4">
        <f t="shared" ca="1" si="30"/>
        <v>0</v>
      </c>
      <c r="I227" s="64">
        <f t="shared" ca="1" si="31"/>
        <v>4245</v>
      </c>
    </row>
    <row r="228" spans="1:9" x14ac:dyDescent="0.25">
      <c r="A228" s="1">
        <v>211</v>
      </c>
      <c r="B228" s="4">
        <f t="shared" ca="1" si="24"/>
        <v>57</v>
      </c>
      <c r="C228" s="4">
        <f t="shared" ca="1" si="25"/>
        <v>57</v>
      </c>
      <c r="D228" s="64">
        <f t="shared" ca="1" si="26"/>
        <v>2850</v>
      </c>
      <c r="E228" s="52">
        <f t="shared" ca="1" si="27"/>
        <v>63</v>
      </c>
      <c r="F228" s="4">
        <f t="shared" ca="1" si="28"/>
        <v>945</v>
      </c>
      <c r="G228" s="4">
        <f t="shared" ca="1" si="29"/>
        <v>0</v>
      </c>
      <c r="H228" s="4">
        <f t="shared" ca="1" si="30"/>
        <v>0</v>
      </c>
      <c r="I228" s="64">
        <f t="shared" ca="1" si="31"/>
        <v>1905</v>
      </c>
    </row>
    <row r="229" spans="1:9" x14ac:dyDescent="0.25">
      <c r="A229" s="1">
        <v>212</v>
      </c>
      <c r="B229" s="4">
        <f t="shared" ca="1" si="24"/>
        <v>118</v>
      </c>
      <c r="C229" s="4">
        <f t="shared" ca="1" si="25"/>
        <v>118</v>
      </c>
      <c r="D229" s="64">
        <f t="shared" ca="1" si="26"/>
        <v>5900</v>
      </c>
      <c r="E229" s="52">
        <f t="shared" ca="1" si="27"/>
        <v>2</v>
      </c>
      <c r="F229" s="4">
        <f t="shared" ca="1" si="28"/>
        <v>30</v>
      </c>
      <c r="G229" s="4">
        <f t="shared" ca="1" si="29"/>
        <v>0</v>
      </c>
      <c r="H229" s="4">
        <f t="shared" ca="1" si="30"/>
        <v>0</v>
      </c>
      <c r="I229" s="64">
        <f t="shared" ca="1" si="31"/>
        <v>5870</v>
      </c>
    </row>
    <row r="230" spans="1:9" x14ac:dyDescent="0.25">
      <c r="A230" s="1">
        <v>213</v>
      </c>
      <c r="B230" s="4">
        <f t="shared" ca="1" si="24"/>
        <v>109</v>
      </c>
      <c r="C230" s="4">
        <f t="shared" ca="1" si="25"/>
        <v>109</v>
      </c>
      <c r="D230" s="64">
        <f t="shared" ca="1" si="26"/>
        <v>5450</v>
      </c>
      <c r="E230" s="52">
        <f t="shared" ca="1" si="27"/>
        <v>11</v>
      </c>
      <c r="F230" s="4">
        <f t="shared" ca="1" si="28"/>
        <v>165</v>
      </c>
      <c r="G230" s="4">
        <f t="shared" ca="1" si="29"/>
        <v>0</v>
      </c>
      <c r="H230" s="4">
        <f t="shared" ca="1" si="30"/>
        <v>0</v>
      </c>
      <c r="I230" s="64">
        <f t="shared" ca="1" si="31"/>
        <v>5285</v>
      </c>
    </row>
    <row r="231" spans="1:9" x14ac:dyDescent="0.25">
      <c r="A231" s="1">
        <v>214</v>
      </c>
      <c r="B231" s="4">
        <f t="shared" ca="1" si="24"/>
        <v>117</v>
      </c>
      <c r="C231" s="4">
        <f t="shared" ca="1" si="25"/>
        <v>117</v>
      </c>
      <c r="D231" s="64">
        <f t="shared" ca="1" si="26"/>
        <v>5850</v>
      </c>
      <c r="E231" s="52">
        <f t="shared" ca="1" si="27"/>
        <v>3</v>
      </c>
      <c r="F231" s="4">
        <f t="shared" ca="1" si="28"/>
        <v>45</v>
      </c>
      <c r="G231" s="4">
        <f t="shared" ca="1" si="29"/>
        <v>0</v>
      </c>
      <c r="H231" s="4">
        <f t="shared" ca="1" si="30"/>
        <v>0</v>
      </c>
      <c r="I231" s="64">
        <f t="shared" ca="1" si="31"/>
        <v>5805</v>
      </c>
    </row>
    <row r="232" spans="1:9" x14ac:dyDescent="0.25">
      <c r="A232" s="1">
        <v>215</v>
      </c>
      <c r="B232" s="4">
        <f t="shared" ca="1" si="24"/>
        <v>94</v>
      </c>
      <c r="C232" s="4">
        <f t="shared" ca="1" si="25"/>
        <v>94</v>
      </c>
      <c r="D232" s="64">
        <f t="shared" ca="1" si="26"/>
        <v>4700</v>
      </c>
      <c r="E232" s="52">
        <f t="shared" ca="1" si="27"/>
        <v>26</v>
      </c>
      <c r="F232" s="4">
        <f t="shared" ca="1" si="28"/>
        <v>390</v>
      </c>
      <c r="G232" s="4">
        <f t="shared" ca="1" si="29"/>
        <v>0</v>
      </c>
      <c r="H232" s="4">
        <f t="shared" ca="1" si="30"/>
        <v>0</v>
      </c>
      <c r="I232" s="64">
        <f t="shared" ca="1" si="31"/>
        <v>4310</v>
      </c>
    </row>
    <row r="233" spans="1:9" x14ac:dyDescent="0.25">
      <c r="A233" s="1">
        <v>216</v>
      </c>
      <c r="B233" s="4">
        <f t="shared" ca="1" si="24"/>
        <v>99</v>
      </c>
      <c r="C233" s="4">
        <f t="shared" ca="1" si="25"/>
        <v>99</v>
      </c>
      <c r="D233" s="64">
        <f t="shared" ca="1" si="26"/>
        <v>4950</v>
      </c>
      <c r="E233" s="52">
        <f t="shared" ca="1" si="27"/>
        <v>21</v>
      </c>
      <c r="F233" s="4">
        <f t="shared" ca="1" si="28"/>
        <v>315</v>
      </c>
      <c r="G233" s="4">
        <f t="shared" ca="1" si="29"/>
        <v>0</v>
      </c>
      <c r="H233" s="4">
        <f t="shared" ca="1" si="30"/>
        <v>0</v>
      </c>
      <c r="I233" s="64">
        <f t="shared" ca="1" si="31"/>
        <v>4635</v>
      </c>
    </row>
    <row r="234" spans="1:9" x14ac:dyDescent="0.25">
      <c r="A234" s="1">
        <v>217</v>
      </c>
      <c r="B234" s="4">
        <f t="shared" ca="1" si="24"/>
        <v>81</v>
      </c>
      <c r="C234" s="4">
        <f t="shared" ca="1" si="25"/>
        <v>81</v>
      </c>
      <c r="D234" s="64">
        <f t="shared" ca="1" si="26"/>
        <v>4050</v>
      </c>
      <c r="E234" s="52">
        <f t="shared" ca="1" si="27"/>
        <v>39</v>
      </c>
      <c r="F234" s="4">
        <f t="shared" ca="1" si="28"/>
        <v>585</v>
      </c>
      <c r="G234" s="4">
        <f t="shared" ca="1" si="29"/>
        <v>0</v>
      </c>
      <c r="H234" s="4">
        <f t="shared" ca="1" si="30"/>
        <v>0</v>
      </c>
      <c r="I234" s="64">
        <f t="shared" ca="1" si="31"/>
        <v>3465</v>
      </c>
    </row>
    <row r="235" spans="1:9" x14ac:dyDescent="0.25">
      <c r="A235" s="1">
        <v>218</v>
      </c>
      <c r="B235" s="4">
        <f t="shared" ca="1" si="24"/>
        <v>107</v>
      </c>
      <c r="C235" s="4">
        <f t="shared" ca="1" si="25"/>
        <v>107</v>
      </c>
      <c r="D235" s="64">
        <f t="shared" ca="1" si="26"/>
        <v>5350</v>
      </c>
      <c r="E235" s="52">
        <f t="shared" ca="1" si="27"/>
        <v>13</v>
      </c>
      <c r="F235" s="4">
        <f t="shared" ca="1" si="28"/>
        <v>195</v>
      </c>
      <c r="G235" s="4">
        <f t="shared" ca="1" si="29"/>
        <v>0</v>
      </c>
      <c r="H235" s="4">
        <f t="shared" ca="1" si="30"/>
        <v>0</v>
      </c>
      <c r="I235" s="64">
        <f t="shared" ca="1" si="31"/>
        <v>5155</v>
      </c>
    </row>
    <row r="236" spans="1:9" x14ac:dyDescent="0.25">
      <c r="A236" s="1">
        <v>219</v>
      </c>
      <c r="B236" s="4">
        <f t="shared" ca="1" si="24"/>
        <v>112</v>
      </c>
      <c r="C236" s="4">
        <f t="shared" ca="1" si="25"/>
        <v>112</v>
      </c>
      <c r="D236" s="64">
        <f t="shared" ca="1" si="26"/>
        <v>5600</v>
      </c>
      <c r="E236" s="52">
        <f t="shared" ca="1" si="27"/>
        <v>8</v>
      </c>
      <c r="F236" s="4">
        <f t="shared" ca="1" si="28"/>
        <v>120</v>
      </c>
      <c r="G236" s="4">
        <f t="shared" ca="1" si="29"/>
        <v>0</v>
      </c>
      <c r="H236" s="4">
        <f t="shared" ca="1" si="30"/>
        <v>0</v>
      </c>
      <c r="I236" s="64">
        <f t="shared" ca="1" si="31"/>
        <v>5480</v>
      </c>
    </row>
    <row r="237" spans="1:9" x14ac:dyDescent="0.25">
      <c r="A237" s="1">
        <v>220</v>
      </c>
      <c r="B237" s="4">
        <f t="shared" ca="1" si="24"/>
        <v>129</v>
      </c>
      <c r="C237" s="4">
        <f t="shared" ca="1" si="25"/>
        <v>120</v>
      </c>
      <c r="D237" s="64">
        <f t="shared" ca="1" si="26"/>
        <v>6000</v>
      </c>
      <c r="E237" s="52">
        <f t="shared" ca="1" si="27"/>
        <v>0</v>
      </c>
      <c r="F237" s="4">
        <f t="shared" ca="1" si="28"/>
        <v>0</v>
      </c>
      <c r="G237" s="4">
        <f t="shared" ca="1" si="29"/>
        <v>9</v>
      </c>
      <c r="H237" s="4">
        <f t="shared" ca="1" si="30"/>
        <v>270</v>
      </c>
      <c r="I237" s="64">
        <f t="shared" ca="1" si="31"/>
        <v>5730</v>
      </c>
    </row>
    <row r="238" spans="1:9" x14ac:dyDescent="0.25">
      <c r="A238" s="1">
        <v>221</v>
      </c>
      <c r="B238" s="4">
        <f t="shared" ca="1" si="24"/>
        <v>117</v>
      </c>
      <c r="C238" s="4">
        <f t="shared" ca="1" si="25"/>
        <v>117</v>
      </c>
      <c r="D238" s="64">
        <f t="shared" ca="1" si="26"/>
        <v>5850</v>
      </c>
      <c r="E238" s="52">
        <f t="shared" ca="1" si="27"/>
        <v>3</v>
      </c>
      <c r="F238" s="4">
        <f t="shared" ca="1" si="28"/>
        <v>45</v>
      </c>
      <c r="G238" s="4">
        <f t="shared" ca="1" si="29"/>
        <v>0</v>
      </c>
      <c r="H238" s="4">
        <f t="shared" ca="1" si="30"/>
        <v>0</v>
      </c>
      <c r="I238" s="64">
        <f t="shared" ca="1" si="31"/>
        <v>5805</v>
      </c>
    </row>
    <row r="239" spans="1:9" x14ac:dyDescent="0.25">
      <c r="A239" s="1">
        <v>222</v>
      </c>
      <c r="B239" s="4">
        <f t="shared" ca="1" si="24"/>
        <v>100</v>
      </c>
      <c r="C239" s="4">
        <f t="shared" ca="1" si="25"/>
        <v>100</v>
      </c>
      <c r="D239" s="64">
        <f t="shared" ca="1" si="26"/>
        <v>5000</v>
      </c>
      <c r="E239" s="52">
        <f t="shared" ca="1" si="27"/>
        <v>20</v>
      </c>
      <c r="F239" s="4">
        <f t="shared" ca="1" si="28"/>
        <v>300</v>
      </c>
      <c r="G239" s="4">
        <f t="shared" ca="1" si="29"/>
        <v>0</v>
      </c>
      <c r="H239" s="4">
        <f t="shared" ca="1" si="30"/>
        <v>0</v>
      </c>
      <c r="I239" s="64">
        <f t="shared" ca="1" si="31"/>
        <v>4700</v>
      </c>
    </row>
    <row r="240" spans="1:9" x14ac:dyDescent="0.25">
      <c r="A240" s="1">
        <v>223</v>
      </c>
      <c r="B240" s="4">
        <f t="shared" ca="1" si="24"/>
        <v>112</v>
      </c>
      <c r="C240" s="4">
        <f t="shared" ca="1" si="25"/>
        <v>112</v>
      </c>
      <c r="D240" s="64">
        <f t="shared" ca="1" si="26"/>
        <v>5600</v>
      </c>
      <c r="E240" s="52">
        <f t="shared" ca="1" si="27"/>
        <v>8</v>
      </c>
      <c r="F240" s="4">
        <f t="shared" ca="1" si="28"/>
        <v>120</v>
      </c>
      <c r="G240" s="4">
        <f t="shared" ca="1" si="29"/>
        <v>0</v>
      </c>
      <c r="H240" s="4">
        <f t="shared" ca="1" si="30"/>
        <v>0</v>
      </c>
      <c r="I240" s="64">
        <f t="shared" ca="1" si="31"/>
        <v>5480</v>
      </c>
    </row>
    <row r="241" spans="1:9" x14ac:dyDescent="0.25">
      <c r="A241" s="1">
        <v>224</v>
      </c>
      <c r="B241" s="4">
        <f t="shared" ca="1" si="24"/>
        <v>99</v>
      </c>
      <c r="C241" s="4">
        <f t="shared" ca="1" si="25"/>
        <v>99</v>
      </c>
      <c r="D241" s="64">
        <f t="shared" ca="1" si="26"/>
        <v>4950</v>
      </c>
      <c r="E241" s="52">
        <f t="shared" ca="1" si="27"/>
        <v>21</v>
      </c>
      <c r="F241" s="4">
        <f t="shared" ca="1" si="28"/>
        <v>315</v>
      </c>
      <c r="G241" s="4">
        <f t="shared" ca="1" si="29"/>
        <v>0</v>
      </c>
      <c r="H241" s="4">
        <f t="shared" ca="1" si="30"/>
        <v>0</v>
      </c>
      <c r="I241" s="64">
        <f t="shared" ca="1" si="31"/>
        <v>4635</v>
      </c>
    </row>
    <row r="242" spans="1:9" x14ac:dyDescent="0.25">
      <c r="A242" s="1">
        <v>225</v>
      </c>
      <c r="B242" s="4">
        <f t="shared" ca="1" si="24"/>
        <v>119</v>
      </c>
      <c r="C242" s="4">
        <f t="shared" ca="1" si="25"/>
        <v>119</v>
      </c>
      <c r="D242" s="64">
        <f t="shared" ca="1" si="26"/>
        <v>5950</v>
      </c>
      <c r="E242" s="52">
        <f t="shared" ca="1" si="27"/>
        <v>1</v>
      </c>
      <c r="F242" s="4">
        <f t="shared" ca="1" si="28"/>
        <v>15</v>
      </c>
      <c r="G242" s="4">
        <f t="shared" ca="1" si="29"/>
        <v>0</v>
      </c>
      <c r="H242" s="4">
        <f t="shared" ca="1" si="30"/>
        <v>0</v>
      </c>
      <c r="I242" s="64">
        <f t="shared" ca="1" si="31"/>
        <v>5935</v>
      </c>
    </row>
    <row r="243" spans="1:9" x14ac:dyDescent="0.25">
      <c r="A243" s="1">
        <v>226</v>
      </c>
      <c r="B243" s="4">
        <f t="shared" ca="1" si="24"/>
        <v>88</v>
      </c>
      <c r="C243" s="4">
        <f t="shared" ca="1" si="25"/>
        <v>88</v>
      </c>
      <c r="D243" s="64">
        <f t="shared" ca="1" si="26"/>
        <v>4400</v>
      </c>
      <c r="E243" s="52">
        <f t="shared" ca="1" si="27"/>
        <v>32</v>
      </c>
      <c r="F243" s="4">
        <f t="shared" ca="1" si="28"/>
        <v>480</v>
      </c>
      <c r="G243" s="4">
        <f t="shared" ca="1" si="29"/>
        <v>0</v>
      </c>
      <c r="H243" s="4">
        <f t="shared" ca="1" si="30"/>
        <v>0</v>
      </c>
      <c r="I243" s="64">
        <f t="shared" ca="1" si="31"/>
        <v>3920</v>
      </c>
    </row>
    <row r="244" spans="1:9" x14ac:dyDescent="0.25">
      <c r="A244" s="1">
        <v>227</v>
      </c>
      <c r="B244" s="4">
        <f t="shared" ca="1" si="24"/>
        <v>104</v>
      </c>
      <c r="C244" s="4">
        <f t="shared" ca="1" si="25"/>
        <v>104</v>
      </c>
      <c r="D244" s="64">
        <f t="shared" ca="1" si="26"/>
        <v>5200</v>
      </c>
      <c r="E244" s="52">
        <f t="shared" ca="1" si="27"/>
        <v>16</v>
      </c>
      <c r="F244" s="4">
        <f t="shared" ca="1" si="28"/>
        <v>240</v>
      </c>
      <c r="G244" s="4">
        <f t="shared" ca="1" si="29"/>
        <v>0</v>
      </c>
      <c r="H244" s="4">
        <f t="shared" ca="1" si="30"/>
        <v>0</v>
      </c>
      <c r="I244" s="64">
        <f t="shared" ca="1" si="31"/>
        <v>4960</v>
      </c>
    </row>
    <row r="245" spans="1:9" x14ac:dyDescent="0.25">
      <c r="A245" s="1">
        <v>228</v>
      </c>
      <c r="B245" s="4">
        <f t="shared" ca="1" si="24"/>
        <v>79</v>
      </c>
      <c r="C245" s="4">
        <f t="shared" ca="1" si="25"/>
        <v>79</v>
      </c>
      <c r="D245" s="64">
        <f t="shared" ca="1" si="26"/>
        <v>3950</v>
      </c>
      <c r="E245" s="52">
        <f t="shared" ca="1" si="27"/>
        <v>41</v>
      </c>
      <c r="F245" s="4">
        <f t="shared" ca="1" si="28"/>
        <v>615</v>
      </c>
      <c r="G245" s="4">
        <f t="shared" ca="1" si="29"/>
        <v>0</v>
      </c>
      <c r="H245" s="4">
        <f t="shared" ca="1" si="30"/>
        <v>0</v>
      </c>
      <c r="I245" s="64">
        <f t="shared" ca="1" si="31"/>
        <v>3335</v>
      </c>
    </row>
    <row r="246" spans="1:9" x14ac:dyDescent="0.25">
      <c r="A246" s="1">
        <v>229</v>
      </c>
      <c r="B246" s="4">
        <f t="shared" ca="1" si="24"/>
        <v>129</v>
      </c>
      <c r="C246" s="4">
        <f t="shared" ca="1" si="25"/>
        <v>120</v>
      </c>
      <c r="D246" s="64">
        <f t="shared" ca="1" si="26"/>
        <v>6000</v>
      </c>
      <c r="E246" s="52">
        <f t="shared" ca="1" si="27"/>
        <v>0</v>
      </c>
      <c r="F246" s="4">
        <f t="shared" ca="1" si="28"/>
        <v>0</v>
      </c>
      <c r="G246" s="4">
        <f t="shared" ca="1" si="29"/>
        <v>9</v>
      </c>
      <c r="H246" s="4">
        <f t="shared" ca="1" si="30"/>
        <v>270</v>
      </c>
      <c r="I246" s="64">
        <f t="shared" ca="1" si="31"/>
        <v>5730</v>
      </c>
    </row>
    <row r="247" spans="1:9" x14ac:dyDescent="0.25">
      <c r="A247" s="1">
        <v>230</v>
      </c>
      <c r="B247" s="4">
        <f t="shared" ca="1" si="24"/>
        <v>105</v>
      </c>
      <c r="C247" s="4">
        <f t="shared" ca="1" si="25"/>
        <v>105</v>
      </c>
      <c r="D247" s="64">
        <f t="shared" ca="1" si="26"/>
        <v>5250</v>
      </c>
      <c r="E247" s="52">
        <f t="shared" ca="1" si="27"/>
        <v>15</v>
      </c>
      <c r="F247" s="4">
        <f t="shared" ca="1" si="28"/>
        <v>225</v>
      </c>
      <c r="G247" s="4">
        <f t="shared" ca="1" si="29"/>
        <v>0</v>
      </c>
      <c r="H247" s="4">
        <f t="shared" ca="1" si="30"/>
        <v>0</v>
      </c>
      <c r="I247" s="64">
        <f t="shared" ca="1" si="31"/>
        <v>5025</v>
      </c>
    </row>
    <row r="248" spans="1:9" x14ac:dyDescent="0.25">
      <c r="A248" s="1">
        <v>231</v>
      </c>
      <c r="B248" s="4">
        <f t="shared" ca="1" si="24"/>
        <v>95</v>
      </c>
      <c r="C248" s="4">
        <f t="shared" ca="1" si="25"/>
        <v>95</v>
      </c>
      <c r="D248" s="64">
        <f t="shared" ca="1" si="26"/>
        <v>4750</v>
      </c>
      <c r="E248" s="52">
        <f t="shared" ca="1" si="27"/>
        <v>25</v>
      </c>
      <c r="F248" s="4">
        <f t="shared" ca="1" si="28"/>
        <v>375</v>
      </c>
      <c r="G248" s="4">
        <f t="shared" ca="1" si="29"/>
        <v>0</v>
      </c>
      <c r="H248" s="4">
        <f t="shared" ca="1" si="30"/>
        <v>0</v>
      </c>
      <c r="I248" s="64">
        <f t="shared" ca="1" si="31"/>
        <v>4375</v>
      </c>
    </row>
    <row r="249" spans="1:9" x14ac:dyDescent="0.25">
      <c r="A249" s="1">
        <v>232</v>
      </c>
      <c r="B249" s="4">
        <f t="shared" ca="1" si="24"/>
        <v>113</v>
      </c>
      <c r="C249" s="4">
        <f t="shared" ca="1" si="25"/>
        <v>113</v>
      </c>
      <c r="D249" s="64">
        <f t="shared" ca="1" si="26"/>
        <v>5650</v>
      </c>
      <c r="E249" s="52">
        <f t="shared" ca="1" si="27"/>
        <v>7</v>
      </c>
      <c r="F249" s="4">
        <f t="shared" ca="1" si="28"/>
        <v>105</v>
      </c>
      <c r="G249" s="4">
        <f t="shared" ca="1" si="29"/>
        <v>0</v>
      </c>
      <c r="H249" s="4">
        <f t="shared" ca="1" si="30"/>
        <v>0</v>
      </c>
      <c r="I249" s="64">
        <f t="shared" ca="1" si="31"/>
        <v>5545</v>
      </c>
    </row>
    <row r="250" spans="1:9" x14ac:dyDescent="0.25">
      <c r="A250" s="1">
        <v>233</v>
      </c>
      <c r="B250" s="4">
        <f t="shared" ca="1" si="24"/>
        <v>72</v>
      </c>
      <c r="C250" s="4">
        <f t="shared" ca="1" si="25"/>
        <v>72</v>
      </c>
      <c r="D250" s="64">
        <f t="shared" ca="1" si="26"/>
        <v>3600</v>
      </c>
      <c r="E250" s="52">
        <f t="shared" ca="1" si="27"/>
        <v>48</v>
      </c>
      <c r="F250" s="4">
        <f t="shared" ca="1" si="28"/>
        <v>720</v>
      </c>
      <c r="G250" s="4">
        <f t="shared" ca="1" si="29"/>
        <v>0</v>
      </c>
      <c r="H250" s="4">
        <f t="shared" ca="1" si="30"/>
        <v>0</v>
      </c>
      <c r="I250" s="64">
        <f t="shared" ca="1" si="31"/>
        <v>2880</v>
      </c>
    </row>
    <row r="251" spans="1:9" x14ac:dyDescent="0.25">
      <c r="A251" s="1">
        <v>234</v>
      </c>
      <c r="B251" s="4">
        <f t="shared" ca="1" si="24"/>
        <v>110</v>
      </c>
      <c r="C251" s="4">
        <f t="shared" ca="1" si="25"/>
        <v>110</v>
      </c>
      <c r="D251" s="64">
        <f t="shared" ca="1" si="26"/>
        <v>5500</v>
      </c>
      <c r="E251" s="52">
        <f t="shared" ca="1" si="27"/>
        <v>10</v>
      </c>
      <c r="F251" s="4">
        <f t="shared" ca="1" si="28"/>
        <v>150</v>
      </c>
      <c r="G251" s="4">
        <f t="shared" ca="1" si="29"/>
        <v>0</v>
      </c>
      <c r="H251" s="4">
        <f t="shared" ca="1" si="30"/>
        <v>0</v>
      </c>
      <c r="I251" s="64">
        <f t="shared" ca="1" si="31"/>
        <v>5350</v>
      </c>
    </row>
    <row r="252" spans="1:9" x14ac:dyDescent="0.25">
      <c r="A252" s="1">
        <v>235</v>
      </c>
      <c r="B252" s="4">
        <f t="shared" ca="1" si="24"/>
        <v>118</v>
      </c>
      <c r="C252" s="4">
        <f t="shared" ca="1" si="25"/>
        <v>118</v>
      </c>
      <c r="D252" s="64">
        <f t="shared" ca="1" si="26"/>
        <v>5900</v>
      </c>
      <c r="E252" s="52">
        <f t="shared" ca="1" si="27"/>
        <v>2</v>
      </c>
      <c r="F252" s="4">
        <f t="shared" ca="1" si="28"/>
        <v>30</v>
      </c>
      <c r="G252" s="4">
        <f t="shared" ca="1" si="29"/>
        <v>0</v>
      </c>
      <c r="H252" s="4">
        <f t="shared" ca="1" si="30"/>
        <v>0</v>
      </c>
      <c r="I252" s="64">
        <f t="shared" ca="1" si="31"/>
        <v>5870</v>
      </c>
    </row>
    <row r="253" spans="1:9" x14ac:dyDescent="0.25">
      <c r="A253" s="1">
        <v>236</v>
      </c>
      <c r="B253" s="4">
        <f t="shared" ca="1" si="24"/>
        <v>121</v>
      </c>
      <c r="C253" s="4">
        <f t="shared" ca="1" si="25"/>
        <v>120</v>
      </c>
      <c r="D253" s="64">
        <f t="shared" ca="1" si="26"/>
        <v>6000</v>
      </c>
      <c r="E253" s="52">
        <f t="shared" ca="1" si="27"/>
        <v>0</v>
      </c>
      <c r="F253" s="4">
        <f t="shared" ca="1" si="28"/>
        <v>0</v>
      </c>
      <c r="G253" s="4">
        <f t="shared" ca="1" si="29"/>
        <v>1</v>
      </c>
      <c r="H253" s="4">
        <f t="shared" ca="1" si="30"/>
        <v>30</v>
      </c>
      <c r="I253" s="64">
        <f t="shared" ca="1" si="31"/>
        <v>5970</v>
      </c>
    </row>
    <row r="254" spans="1:9" x14ac:dyDescent="0.25">
      <c r="A254" s="1">
        <v>237</v>
      </c>
      <c r="B254" s="4">
        <f t="shared" ca="1" si="24"/>
        <v>89</v>
      </c>
      <c r="C254" s="4">
        <f t="shared" ca="1" si="25"/>
        <v>89</v>
      </c>
      <c r="D254" s="64">
        <f t="shared" ca="1" si="26"/>
        <v>4450</v>
      </c>
      <c r="E254" s="52">
        <f t="shared" ca="1" si="27"/>
        <v>31</v>
      </c>
      <c r="F254" s="4">
        <f t="shared" ca="1" si="28"/>
        <v>465</v>
      </c>
      <c r="G254" s="4">
        <f t="shared" ca="1" si="29"/>
        <v>0</v>
      </c>
      <c r="H254" s="4">
        <f t="shared" ca="1" si="30"/>
        <v>0</v>
      </c>
      <c r="I254" s="64">
        <f t="shared" ca="1" si="31"/>
        <v>3985</v>
      </c>
    </row>
    <row r="255" spans="1:9" x14ac:dyDescent="0.25">
      <c r="A255" s="1">
        <v>238</v>
      </c>
      <c r="B255" s="4">
        <f t="shared" ca="1" si="24"/>
        <v>104</v>
      </c>
      <c r="C255" s="4">
        <f t="shared" ca="1" si="25"/>
        <v>104</v>
      </c>
      <c r="D255" s="64">
        <f t="shared" ca="1" si="26"/>
        <v>5200</v>
      </c>
      <c r="E255" s="52">
        <f t="shared" ca="1" si="27"/>
        <v>16</v>
      </c>
      <c r="F255" s="4">
        <f t="shared" ca="1" si="28"/>
        <v>240</v>
      </c>
      <c r="G255" s="4">
        <f t="shared" ca="1" si="29"/>
        <v>0</v>
      </c>
      <c r="H255" s="4">
        <f t="shared" ca="1" si="30"/>
        <v>0</v>
      </c>
      <c r="I255" s="64">
        <f t="shared" ca="1" si="31"/>
        <v>4960</v>
      </c>
    </row>
    <row r="256" spans="1:9" x14ac:dyDescent="0.25">
      <c r="A256" s="1">
        <v>239</v>
      </c>
      <c r="B256" s="4">
        <f t="shared" ca="1" si="24"/>
        <v>107</v>
      </c>
      <c r="C256" s="4">
        <f t="shared" ca="1" si="25"/>
        <v>107</v>
      </c>
      <c r="D256" s="64">
        <f t="shared" ca="1" si="26"/>
        <v>5350</v>
      </c>
      <c r="E256" s="52">
        <f t="shared" ca="1" si="27"/>
        <v>13</v>
      </c>
      <c r="F256" s="4">
        <f t="shared" ca="1" si="28"/>
        <v>195</v>
      </c>
      <c r="G256" s="4">
        <f t="shared" ca="1" si="29"/>
        <v>0</v>
      </c>
      <c r="H256" s="4">
        <f t="shared" ca="1" si="30"/>
        <v>0</v>
      </c>
      <c r="I256" s="64">
        <f t="shared" ca="1" si="31"/>
        <v>5155</v>
      </c>
    </row>
    <row r="257" spans="1:9" x14ac:dyDescent="0.25">
      <c r="A257" s="1">
        <v>240</v>
      </c>
      <c r="B257" s="4">
        <f t="shared" ca="1" si="24"/>
        <v>79</v>
      </c>
      <c r="C257" s="4">
        <f t="shared" ca="1" si="25"/>
        <v>79</v>
      </c>
      <c r="D257" s="64">
        <f t="shared" ca="1" si="26"/>
        <v>3950</v>
      </c>
      <c r="E257" s="52">
        <f t="shared" ca="1" si="27"/>
        <v>41</v>
      </c>
      <c r="F257" s="4">
        <f t="shared" ca="1" si="28"/>
        <v>615</v>
      </c>
      <c r="G257" s="4">
        <f t="shared" ca="1" si="29"/>
        <v>0</v>
      </c>
      <c r="H257" s="4">
        <f t="shared" ca="1" si="30"/>
        <v>0</v>
      </c>
      <c r="I257" s="64">
        <f t="shared" ca="1" si="31"/>
        <v>3335</v>
      </c>
    </row>
    <row r="258" spans="1:9" x14ac:dyDescent="0.25">
      <c r="A258" s="1">
        <v>241</v>
      </c>
      <c r="B258" s="4">
        <f t="shared" ca="1" si="24"/>
        <v>92</v>
      </c>
      <c r="C258" s="4">
        <f t="shared" ca="1" si="25"/>
        <v>92</v>
      </c>
      <c r="D258" s="64">
        <f t="shared" ca="1" si="26"/>
        <v>4600</v>
      </c>
      <c r="E258" s="52">
        <f t="shared" ca="1" si="27"/>
        <v>28</v>
      </c>
      <c r="F258" s="4">
        <f t="shared" ca="1" si="28"/>
        <v>420</v>
      </c>
      <c r="G258" s="4">
        <f t="shared" ca="1" si="29"/>
        <v>0</v>
      </c>
      <c r="H258" s="4">
        <f t="shared" ca="1" si="30"/>
        <v>0</v>
      </c>
      <c r="I258" s="64">
        <f t="shared" ca="1" si="31"/>
        <v>4180</v>
      </c>
    </row>
    <row r="259" spans="1:9" x14ac:dyDescent="0.25">
      <c r="A259" s="1">
        <v>242</v>
      </c>
      <c r="B259" s="4">
        <f t="shared" ca="1" si="24"/>
        <v>114</v>
      </c>
      <c r="C259" s="4">
        <f t="shared" ca="1" si="25"/>
        <v>114</v>
      </c>
      <c r="D259" s="64">
        <f t="shared" ca="1" si="26"/>
        <v>5700</v>
      </c>
      <c r="E259" s="52">
        <f t="shared" ca="1" si="27"/>
        <v>6</v>
      </c>
      <c r="F259" s="4">
        <f t="shared" ca="1" si="28"/>
        <v>90</v>
      </c>
      <c r="G259" s="4">
        <f t="shared" ca="1" si="29"/>
        <v>0</v>
      </c>
      <c r="H259" s="4">
        <f t="shared" ca="1" si="30"/>
        <v>0</v>
      </c>
      <c r="I259" s="64">
        <f t="shared" ca="1" si="31"/>
        <v>5610</v>
      </c>
    </row>
    <row r="260" spans="1:9" x14ac:dyDescent="0.25">
      <c r="A260" s="1">
        <v>243</v>
      </c>
      <c r="B260" s="4">
        <f t="shared" ca="1" si="24"/>
        <v>85</v>
      </c>
      <c r="C260" s="4">
        <f t="shared" ca="1" si="25"/>
        <v>85</v>
      </c>
      <c r="D260" s="64">
        <f t="shared" ca="1" si="26"/>
        <v>4250</v>
      </c>
      <c r="E260" s="52">
        <f t="shared" ca="1" si="27"/>
        <v>35</v>
      </c>
      <c r="F260" s="4">
        <f t="shared" ca="1" si="28"/>
        <v>525</v>
      </c>
      <c r="G260" s="4">
        <f t="shared" ca="1" si="29"/>
        <v>0</v>
      </c>
      <c r="H260" s="4">
        <f t="shared" ca="1" si="30"/>
        <v>0</v>
      </c>
      <c r="I260" s="64">
        <f t="shared" ca="1" si="31"/>
        <v>3725</v>
      </c>
    </row>
    <row r="261" spans="1:9" x14ac:dyDescent="0.25">
      <c r="A261" s="1">
        <v>244</v>
      </c>
      <c r="B261" s="4">
        <f t="shared" ca="1" si="24"/>
        <v>56</v>
      </c>
      <c r="C261" s="4">
        <f t="shared" ca="1" si="25"/>
        <v>56</v>
      </c>
      <c r="D261" s="64">
        <f t="shared" ca="1" si="26"/>
        <v>2800</v>
      </c>
      <c r="E261" s="52">
        <f t="shared" ca="1" si="27"/>
        <v>64</v>
      </c>
      <c r="F261" s="4">
        <f t="shared" ca="1" si="28"/>
        <v>960</v>
      </c>
      <c r="G261" s="4">
        <f t="shared" ca="1" si="29"/>
        <v>0</v>
      </c>
      <c r="H261" s="4">
        <f t="shared" ca="1" si="30"/>
        <v>0</v>
      </c>
      <c r="I261" s="64">
        <f t="shared" ca="1" si="31"/>
        <v>1840</v>
      </c>
    </row>
    <row r="262" spans="1:9" x14ac:dyDescent="0.25">
      <c r="A262" s="1">
        <v>245</v>
      </c>
      <c r="B262" s="4">
        <f t="shared" ca="1" si="24"/>
        <v>85</v>
      </c>
      <c r="C262" s="4">
        <f t="shared" ca="1" si="25"/>
        <v>85</v>
      </c>
      <c r="D262" s="64">
        <f t="shared" ca="1" si="26"/>
        <v>4250</v>
      </c>
      <c r="E262" s="52">
        <f t="shared" ca="1" si="27"/>
        <v>35</v>
      </c>
      <c r="F262" s="4">
        <f t="shared" ca="1" si="28"/>
        <v>525</v>
      </c>
      <c r="G262" s="4">
        <f t="shared" ca="1" si="29"/>
        <v>0</v>
      </c>
      <c r="H262" s="4">
        <f t="shared" ca="1" si="30"/>
        <v>0</v>
      </c>
      <c r="I262" s="64">
        <f t="shared" ca="1" si="31"/>
        <v>3725</v>
      </c>
    </row>
    <row r="263" spans="1:9" x14ac:dyDescent="0.25">
      <c r="A263" s="1">
        <v>246</v>
      </c>
      <c r="B263" s="4">
        <f t="shared" ca="1" si="24"/>
        <v>90</v>
      </c>
      <c r="C263" s="4">
        <f t="shared" ca="1" si="25"/>
        <v>90</v>
      </c>
      <c r="D263" s="64">
        <f t="shared" ca="1" si="26"/>
        <v>4500</v>
      </c>
      <c r="E263" s="52">
        <f t="shared" ca="1" si="27"/>
        <v>30</v>
      </c>
      <c r="F263" s="4">
        <f t="shared" ca="1" si="28"/>
        <v>450</v>
      </c>
      <c r="G263" s="4">
        <f t="shared" ca="1" si="29"/>
        <v>0</v>
      </c>
      <c r="H263" s="4">
        <f t="shared" ca="1" si="30"/>
        <v>0</v>
      </c>
      <c r="I263" s="64">
        <f t="shared" ca="1" si="31"/>
        <v>4050</v>
      </c>
    </row>
    <row r="264" spans="1:9" x14ac:dyDescent="0.25">
      <c r="A264" s="1">
        <v>247</v>
      </c>
      <c r="B264" s="4">
        <f t="shared" ca="1" si="24"/>
        <v>110</v>
      </c>
      <c r="C264" s="4">
        <f t="shared" ca="1" si="25"/>
        <v>110</v>
      </c>
      <c r="D264" s="64">
        <f t="shared" ca="1" si="26"/>
        <v>5500</v>
      </c>
      <c r="E264" s="52">
        <f t="shared" ca="1" si="27"/>
        <v>10</v>
      </c>
      <c r="F264" s="4">
        <f t="shared" ca="1" si="28"/>
        <v>150</v>
      </c>
      <c r="G264" s="4">
        <f t="shared" ca="1" si="29"/>
        <v>0</v>
      </c>
      <c r="H264" s="4">
        <f t="shared" ca="1" si="30"/>
        <v>0</v>
      </c>
      <c r="I264" s="64">
        <f t="shared" ca="1" si="31"/>
        <v>5350</v>
      </c>
    </row>
    <row r="265" spans="1:9" x14ac:dyDescent="0.25">
      <c r="A265" s="1">
        <v>248</v>
      </c>
      <c r="B265" s="4">
        <f t="shared" ca="1" si="24"/>
        <v>94</v>
      </c>
      <c r="C265" s="4">
        <f t="shared" ca="1" si="25"/>
        <v>94</v>
      </c>
      <c r="D265" s="64">
        <f t="shared" ca="1" si="26"/>
        <v>4700</v>
      </c>
      <c r="E265" s="52">
        <f t="shared" ca="1" si="27"/>
        <v>26</v>
      </c>
      <c r="F265" s="4">
        <f t="shared" ca="1" si="28"/>
        <v>390</v>
      </c>
      <c r="G265" s="4">
        <f t="shared" ca="1" si="29"/>
        <v>0</v>
      </c>
      <c r="H265" s="4">
        <f t="shared" ca="1" si="30"/>
        <v>0</v>
      </c>
      <c r="I265" s="64">
        <f t="shared" ca="1" si="31"/>
        <v>4310</v>
      </c>
    </row>
    <row r="266" spans="1:9" x14ac:dyDescent="0.25">
      <c r="A266" s="1">
        <v>249</v>
      </c>
      <c r="B266" s="4">
        <f t="shared" ca="1" si="24"/>
        <v>99</v>
      </c>
      <c r="C266" s="4">
        <f t="shared" ca="1" si="25"/>
        <v>99</v>
      </c>
      <c r="D266" s="64">
        <f t="shared" ca="1" si="26"/>
        <v>4950</v>
      </c>
      <c r="E266" s="52">
        <f t="shared" ca="1" si="27"/>
        <v>21</v>
      </c>
      <c r="F266" s="4">
        <f t="shared" ca="1" si="28"/>
        <v>315</v>
      </c>
      <c r="G266" s="4">
        <f t="shared" ca="1" si="29"/>
        <v>0</v>
      </c>
      <c r="H266" s="4">
        <f t="shared" ca="1" si="30"/>
        <v>0</v>
      </c>
      <c r="I266" s="64">
        <f t="shared" ca="1" si="31"/>
        <v>4635</v>
      </c>
    </row>
    <row r="267" spans="1:9" x14ac:dyDescent="0.25">
      <c r="A267" s="1">
        <v>250</v>
      </c>
      <c r="B267" s="4">
        <f t="shared" ca="1" si="24"/>
        <v>121</v>
      </c>
      <c r="C267" s="4">
        <f t="shared" ca="1" si="25"/>
        <v>120</v>
      </c>
      <c r="D267" s="64">
        <f t="shared" ca="1" si="26"/>
        <v>6000</v>
      </c>
      <c r="E267" s="52">
        <f t="shared" ca="1" si="27"/>
        <v>0</v>
      </c>
      <c r="F267" s="4">
        <f t="shared" ca="1" si="28"/>
        <v>0</v>
      </c>
      <c r="G267" s="4">
        <f t="shared" ca="1" si="29"/>
        <v>1</v>
      </c>
      <c r="H267" s="4">
        <f t="shared" ca="1" si="30"/>
        <v>30</v>
      </c>
      <c r="I267" s="64">
        <f t="shared" ca="1" si="31"/>
        <v>5970</v>
      </c>
    </row>
    <row r="268" spans="1:9" x14ac:dyDescent="0.25">
      <c r="A268" s="1">
        <v>251</v>
      </c>
      <c r="B268" s="4">
        <f t="shared" ca="1" si="24"/>
        <v>70</v>
      </c>
      <c r="C268" s="4">
        <f t="shared" ca="1" si="25"/>
        <v>70</v>
      </c>
      <c r="D268" s="64">
        <f t="shared" ca="1" si="26"/>
        <v>3500</v>
      </c>
      <c r="E268" s="52">
        <f t="shared" ca="1" si="27"/>
        <v>50</v>
      </c>
      <c r="F268" s="4">
        <f t="shared" ca="1" si="28"/>
        <v>750</v>
      </c>
      <c r="G268" s="4">
        <f t="shared" ca="1" si="29"/>
        <v>0</v>
      </c>
      <c r="H268" s="4">
        <f t="shared" ca="1" si="30"/>
        <v>0</v>
      </c>
      <c r="I268" s="64">
        <f t="shared" ca="1" si="31"/>
        <v>2750</v>
      </c>
    </row>
    <row r="269" spans="1:9" x14ac:dyDescent="0.25">
      <c r="A269" s="1">
        <v>252</v>
      </c>
      <c r="B269" s="4">
        <f t="shared" ca="1" si="24"/>
        <v>69</v>
      </c>
      <c r="C269" s="4">
        <f t="shared" ca="1" si="25"/>
        <v>69</v>
      </c>
      <c r="D269" s="64">
        <f t="shared" ca="1" si="26"/>
        <v>3450</v>
      </c>
      <c r="E269" s="52">
        <f t="shared" ca="1" si="27"/>
        <v>51</v>
      </c>
      <c r="F269" s="4">
        <f t="shared" ca="1" si="28"/>
        <v>765</v>
      </c>
      <c r="G269" s="4">
        <f t="shared" ca="1" si="29"/>
        <v>0</v>
      </c>
      <c r="H269" s="4">
        <f t="shared" ca="1" si="30"/>
        <v>0</v>
      </c>
      <c r="I269" s="64">
        <f t="shared" ca="1" si="31"/>
        <v>2685</v>
      </c>
    </row>
    <row r="270" spans="1:9" x14ac:dyDescent="0.25">
      <c r="A270" s="1">
        <v>253</v>
      </c>
      <c r="B270" s="4">
        <f t="shared" ca="1" si="24"/>
        <v>105</v>
      </c>
      <c r="C270" s="4">
        <f t="shared" ca="1" si="25"/>
        <v>105</v>
      </c>
      <c r="D270" s="64">
        <f t="shared" ca="1" si="26"/>
        <v>5250</v>
      </c>
      <c r="E270" s="52">
        <f t="shared" ca="1" si="27"/>
        <v>15</v>
      </c>
      <c r="F270" s="4">
        <f t="shared" ca="1" si="28"/>
        <v>225</v>
      </c>
      <c r="G270" s="4">
        <f t="shared" ca="1" si="29"/>
        <v>0</v>
      </c>
      <c r="H270" s="4">
        <f t="shared" ca="1" si="30"/>
        <v>0</v>
      </c>
      <c r="I270" s="64">
        <f t="shared" ca="1" si="31"/>
        <v>5025</v>
      </c>
    </row>
    <row r="271" spans="1:9" x14ac:dyDescent="0.25">
      <c r="A271" s="1">
        <v>254</v>
      </c>
      <c r="B271" s="4">
        <f t="shared" ca="1" si="24"/>
        <v>113</v>
      </c>
      <c r="C271" s="4">
        <f t="shared" ca="1" si="25"/>
        <v>113</v>
      </c>
      <c r="D271" s="64">
        <f t="shared" ca="1" si="26"/>
        <v>5650</v>
      </c>
      <c r="E271" s="52">
        <f t="shared" ca="1" si="27"/>
        <v>7</v>
      </c>
      <c r="F271" s="4">
        <f t="shared" ca="1" si="28"/>
        <v>105</v>
      </c>
      <c r="G271" s="4">
        <f t="shared" ca="1" si="29"/>
        <v>0</v>
      </c>
      <c r="H271" s="4">
        <f t="shared" ca="1" si="30"/>
        <v>0</v>
      </c>
      <c r="I271" s="64">
        <f t="shared" ca="1" si="31"/>
        <v>5545</v>
      </c>
    </row>
    <row r="272" spans="1:9" x14ac:dyDescent="0.25">
      <c r="A272" s="1">
        <v>255</v>
      </c>
      <c r="B272" s="4">
        <f t="shared" ca="1" si="24"/>
        <v>83</v>
      </c>
      <c r="C272" s="4">
        <f t="shared" ca="1" si="25"/>
        <v>83</v>
      </c>
      <c r="D272" s="64">
        <f t="shared" ca="1" si="26"/>
        <v>4150</v>
      </c>
      <c r="E272" s="52">
        <f t="shared" ca="1" si="27"/>
        <v>37</v>
      </c>
      <c r="F272" s="4">
        <f t="shared" ca="1" si="28"/>
        <v>555</v>
      </c>
      <c r="G272" s="4">
        <f t="shared" ca="1" si="29"/>
        <v>0</v>
      </c>
      <c r="H272" s="4">
        <f t="shared" ca="1" si="30"/>
        <v>0</v>
      </c>
      <c r="I272" s="64">
        <f t="shared" ca="1" si="31"/>
        <v>3595</v>
      </c>
    </row>
    <row r="273" spans="1:9" x14ac:dyDescent="0.25">
      <c r="A273" s="1">
        <v>256</v>
      </c>
      <c r="B273" s="4">
        <f t="shared" ca="1" si="24"/>
        <v>73</v>
      </c>
      <c r="C273" s="4">
        <f t="shared" ca="1" si="25"/>
        <v>73</v>
      </c>
      <c r="D273" s="64">
        <f t="shared" ca="1" si="26"/>
        <v>3650</v>
      </c>
      <c r="E273" s="52">
        <f t="shared" ca="1" si="27"/>
        <v>47</v>
      </c>
      <c r="F273" s="4">
        <f t="shared" ca="1" si="28"/>
        <v>705</v>
      </c>
      <c r="G273" s="4">
        <f t="shared" ca="1" si="29"/>
        <v>0</v>
      </c>
      <c r="H273" s="4">
        <f t="shared" ca="1" si="30"/>
        <v>0</v>
      </c>
      <c r="I273" s="64">
        <f t="shared" ca="1" si="31"/>
        <v>2945</v>
      </c>
    </row>
    <row r="274" spans="1:9" x14ac:dyDescent="0.25">
      <c r="A274" s="1">
        <v>257</v>
      </c>
      <c r="B274" s="4">
        <f t="shared" ca="1" si="24"/>
        <v>122</v>
      </c>
      <c r="C274" s="4">
        <f t="shared" ca="1" si="25"/>
        <v>120</v>
      </c>
      <c r="D274" s="64">
        <f t="shared" ca="1" si="26"/>
        <v>6000</v>
      </c>
      <c r="E274" s="52">
        <f t="shared" ca="1" si="27"/>
        <v>0</v>
      </c>
      <c r="F274" s="4">
        <f t="shared" ca="1" si="28"/>
        <v>0</v>
      </c>
      <c r="G274" s="4">
        <f t="shared" ca="1" si="29"/>
        <v>2</v>
      </c>
      <c r="H274" s="4">
        <f t="shared" ca="1" si="30"/>
        <v>60</v>
      </c>
      <c r="I274" s="64">
        <f t="shared" ca="1" si="31"/>
        <v>5940</v>
      </c>
    </row>
    <row r="275" spans="1:9" x14ac:dyDescent="0.25">
      <c r="A275" s="1">
        <v>258</v>
      </c>
      <c r="B275" s="4">
        <f t="shared" ref="B275:B338" ca="1" si="32">INT(NORMINV(RAND(),$B$10,$B$11))</f>
        <v>49</v>
      </c>
      <c r="C275" s="4">
        <f t="shared" ref="C275:C338" ca="1" si="33">IF($C$7&gt;=B275,B275,$C$7)</f>
        <v>49</v>
      </c>
      <c r="D275" s="64">
        <f t="shared" ref="D275:D317" ca="1" si="34">$C$3*C275</f>
        <v>2450</v>
      </c>
      <c r="E275" s="52">
        <f t="shared" ref="E275:E338" ca="1" si="35">$C$7-C275</f>
        <v>71</v>
      </c>
      <c r="F275" s="4">
        <f t="shared" ref="F275:F338" ca="1" si="36">$C$4*E275</f>
        <v>1065</v>
      </c>
      <c r="G275" s="4">
        <f t="shared" ref="G275:G338" ca="1" si="37">B275-C275</f>
        <v>0</v>
      </c>
      <c r="H275" s="4">
        <f t="shared" ref="H275:H338" ca="1" si="38">$C$5*G275</f>
        <v>0</v>
      </c>
      <c r="I275" s="64">
        <f t="shared" ref="I275:I317" ca="1" si="39">D275-F275-H275</f>
        <v>1385</v>
      </c>
    </row>
    <row r="276" spans="1:9" x14ac:dyDescent="0.25">
      <c r="A276" s="1">
        <v>259</v>
      </c>
      <c r="B276" s="4">
        <f t="shared" ca="1" si="32"/>
        <v>96</v>
      </c>
      <c r="C276" s="4">
        <f t="shared" ca="1" si="33"/>
        <v>96</v>
      </c>
      <c r="D276" s="64">
        <f t="shared" ca="1" si="34"/>
        <v>4800</v>
      </c>
      <c r="E276" s="52">
        <f t="shared" ca="1" si="35"/>
        <v>24</v>
      </c>
      <c r="F276" s="4">
        <f t="shared" ca="1" si="36"/>
        <v>360</v>
      </c>
      <c r="G276" s="4">
        <f t="shared" ca="1" si="37"/>
        <v>0</v>
      </c>
      <c r="H276" s="4">
        <f t="shared" ca="1" si="38"/>
        <v>0</v>
      </c>
      <c r="I276" s="64">
        <f t="shared" ca="1" si="39"/>
        <v>4440</v>
      </c>
    </row>
    <row r="277" spans="1:9" x14ac:dyDescent="0.25">
      <c r="A277" s="1">
        <v>260</v>
      </c>
      <c r="B277" s="4">
        <f t="shared" ca="1" si="32"/>
        <v>109</v>
      </c>
      <c r="C277" s="4">
        <f t="shared" ca="1" si="33"/>
        <v>109</v>
      </c>
      <c r="D277" s="64">
        <f t="shared" ca="1" si="34"/>
        <v>5450</v>
      </c>
      <c r="E277" s="52">
        <f t="shared" ca="1" si="35"/>
        <v>11</v>
      </c>
      <c r="F277" s="4">
        <f t="shared" ca="1" si="36"/>
        <v>165</v>
      </c>
      <c r="G277" s="4">
        <f t="shared" ca="1" si="37"/>
        <v>0</v>
      </c>
      <c r="H277" s="4">
        <f t="shared" ca="1" si="38"/>
        <v>0</v>
      </c>
      <c r="I277" s="64">
        <f t="shared" ca="1" si="39"/>
        <v>5285</v>
      </c>
    </row>
    <row r="278" spans="1:9" x14ac:dyDescent="0.25">
      <c r="A278" s="1">
        <v>261</v>
      </c>
      <c r="B278" s="4">
        <f t="shared" ca="1" si="32"/>
        <v>100</v>
      </c>
      <c r="C278" s="4">
        <f t="shared" ca="1" si="33"/>
        <v>100</v>
      </c>
      <c r="D278" s="64">
        <f t="shared" ca="1" si="34"/>
        <v>5000</v>
      </c>
      <c r="E278" s="52">
        <f t="shared" ca="1" si="35"/>
        <v>20</v>
      </c>
      <c r="F278" s="4">
        <f t="shared" ca="1" si="36"/>
        <v>300</v>
      </c>
      <c r="G278" s="4">
        <f t="shared" ca="1" si="37"/>
        <v>0</v>
      </c>
      <c r="H278" s="4">
        <f t="shared" ca="1" si="38"/>
        <v>0</v>
      </c>
      <c r="I278" s="64">
        <f t="shared" ca="1" si="39"/>
        <v>4700</v>
      </c>
    </row>
    <row r="279" spans="1:9" x14ac:dyDescent="0.25">
      <c r="A279" s="1">
        <v>262</v>
      </c>
      <c r="B279" s="4">
        <f t="shared" ca="1" si="32"/>
        <v>80</v>
      </c>
      <c r="C279" s="4">
        <f t="shared" ca="1" si="33"/>
        <v>80</v>
      </c>
      <c r="D279" s="64">
        <f t="shared" ca="1" si="34"/>
        <v>4000</v>
      </c>
      <c r="E279" s="52">
        <f t="shared" ca="1" si="35"/>
        <v>40</v>
      </c>
      <c r="F279" s="4">
        <f t="shared" ca="1" si="36"/>
        <v>600</v>
      </c>
      <c r="G279" s="4">
        <f t="shared" ca="1" si="37"/>
        <v>0</v>
      </c>
      <c r="H279" s="4">
        <f t="shared" ca="1" si="38"/>
        <v>0</v>
      </c>
      <c r="I279" s="64">
        <f t="shared" ca="1" si="39"/>
        <v>3400</v>
      </c>
    </row>
    <row r="280" spans="1:9" x14ac:dyDescent="0.25">
      <c r="A280" s="1">
        <v>263</v>
      </c>
      <c r="B280" s="4">
        <f t="shared" ca="1" si="32"/>
        <v>99</v>
      </c>
      <c r="C280" s="4">
        <f t="shared" ca="1" si="33"/>
        <v>99</v>
      </c>
      <c r="D280" s="64">
        <f t="shared" ca="1" si="34"/>
        <v>4950</v>
      </c>
      <c r="E280" s="52">
        <f t="shared" ca="1" si="35"/>
        <v>21</v>
      </c>
      <c r="F280" s="4">
        <f t="shared" ca="1" si="36"/>
        <v>315</v>
      </c>
      <c r="G280" s="4">
        <f t="shared" ca="1" si="37"/>
        <v>0</v>
      </c>
      <c r="H280" s="4">
        <f t="shared" ca="1" si="38"/>
        <v>0</v>
      </c>
      <c r="I280" s="64">
        <f t="shared" ca="1" si="39"/>
        <v>4635</v>
      </c>
    </row>
    <row r="281" spans="1:9" x14ac:dyDescent="0.25">
      <c r="A281" s="1">
        <v>264</v>
      </c>
      <c r="B281" s="4">
        <f t="shared" ca="1" si="32"/>
        <v>102</v>
      </c>
      <c r="C281" s="4">
        <f t="shared" ca="1" si="33"/>
        <v>102</v>
      </c>
      <c r="D281" s="64">
        <f t="shared" ca="1" si="34"/>
        <v>5100</v>
      </c>
      <c r="E281" s="52">
        <f t="shared" ca="1" si="35"/>
        <v>18</v>
      </c>
      <c r="F281" s="4">
        <f t="shared" ca="1" si="36"/>
        <v>270</v>
      </c>
      <c r="G281" s="4">
        <f t="shared" ca="1" si="37"/>
        <v>0</v>
      </c>
      <c r="H281" s="4">
        <f t="shared" ca="1" si="38"/>
        <v>0</v>
      </c>
      <c r="I281" s="64">
        <f t="shared" ca="1" si="39"/>
        <v>4830</v>
      </c>
    </row>
    <row r="282" spans="1:9" x14ac:dyDescent="0.25">
      <c r="A282" s="1">
        <v>265</v>
      </c>
      <c r="B282" s="4">
        <f t="shared" ca="1" si="32"/>
        <v>90</v>
      </c>
      <c r="C282" s="4">
        <f t="shared" ca="1" si="33"/>
        <v>90</v>
      </c>
      <c r="D282" s="64">
        <f t="shared" ca="1" si="34"/>
        <v>4500</v>
      </c>
      <c r="E282" s="52">
        <f t="shared" ca="1" si="35"/>
        <v>30</v>
      </c>
      <c r="F282" s="4">
        <f t="shared" ca="1" si="36"/>
        <v>450</v>
      </c>
      <c r="G282" s="4">
        <f t="shared" ca="1" si="37"/>
        <v>0</v>
      </c>
      <c r="H282" s="4">
        <f t="shared" ca="1" si="38"/>
        <v>0</v>
      </c>
      <c r="I282" s="64">
        <f t="shared" ca="1" si="39"/>
        <v>4050</v>
      </c>
    </row>
    <row r="283" spans="1:9" x14ac:dyDescent="0.25">
      <c r="A283" s="1">
        <v>266</v>
      </c>
      <c r="B283" s="4">
        <f t="shared" ca="1" si="32"/>
        <v>111</v>
      </c>
      <c r="C283" s="4">
        <f t="shared" ca="1" si="33"/>
        <v>111</v>
      </c>
      <c r="D283" s="64">
        <f t="shared" ca="1" si="34"/>
        <v>5550</v>
      </c>
      <c r="E283" s="52">
        <f t="shared" ca="1" si="35"/>
        <v>9</v>
      </c>
      <c r="F283" s="4">
        <f t="shared" ca="1" si="36"/>
        <v>135</v>
      </c>
      <c r="G283" s="4">
        <f t="shared" ca="1" si="37"/>
        <v>0</v>
      </c>
      <c r="H283" s="4">
        <f t="shared" ca="1" si="38"/>
        <v>0</v>
      </c>
      <c r="I283" s="64">
        <f t="shared" ca="1" si="39"/>
        <v>5415</v>
      </c>
    </row>
    <row r="284" spans="1:9" x14ac:dyDescent="0.25">
      <c r="A284" s="1">
        <v>267</v>
      </c>
      <c r="B284" s="4">
        <f t="shared" ca="1" si="32"/>
        <v>80</v>
      </c>
      <c r="C284" s="4">
        <f t="shared" ca="1" si="33"/>
        <v>80</v>
      </c>
      <c r="D284" s="64">
        <f t="shared" ca="1" si="34"/>
        <v>4000</v>
      </c>
      <c r="E284" s="52">
        <f t="shared" ca="1" si="35"/>
        <v>40</v>
      </c>
      <c r="F284" s="4">
        <f t="shared" ca="1" si="36"/>
        <v>600</v>
      </c>
      <c r="G284" s="4">
        <f t="shared" ca="1" si="37"/>
        <v>0</v>
      </c>
      <c r="H284" s="4">
        <f t="shared" ca="1" si="38"/>
        <v>0</v>
      </c>
      <c r="I284" s="64">
        <f t="shared" ca="1" si="39"/>
        <v>3400</v>
      </c>
    </row>
    <row r="285" spans="1:9" x14ac:dyDescent="0.25">
      <c r="A285" s="1">
        <v>268</v>
      </c>
      <c r="B285" s="4">
        <f t="shared" ca="1" si="32"/>
        <v>86</v>
      </c>
      <c r="C285" s="4">
        <f t="shared" ca="1" si="33"/>
        <v>86</v>
      </c>
      <c r="D285" s="64">
        <f t="shared" ca="1" si="34"/>
        <v>4300</v>
      </c>
      <c r="E285" s="52">
        <f t="shared" ca="1" si="35"/>
        <v>34</v>
      </c>
      <c r="F285" s="4">
        <f t="shared" ca="1" si="36"/>
        <v>510</v>
      </c>
      <c r="G285" s="4">
        <f t="shared" ca="1" si="37"/>
        <v>0</v>
      </c>
      <c r="H285" s="4">
        <f t="shared" ca="1" si="38"/>
        <v>0</v>
      </c>
      <c r="I285" s="64">
        <f t="shared" ca="1" si="39"/>
        <v>3790</v>
      </c>
    </row>
    <row r="286" spans="1:9" x14ac:dyDescent="0.25">
      <c r="A286" s="1">
        <v>269</v>
      </c>
      <c r="B286" s="4">
        <f t="shared" ca="1" si="32"/>
        <v>82</v>
      </c>
      <c r="C286" s="4">
        <f t="shared" ca="1" si="33"/>
        <v>82</v>
      </c>
      <c r="D286" s="64">
        <f t="shared" ca="1" si="34"/>
        <v>4100</v>
      </c>
      <c r="E286" s="52">
        <f t="shared" ca="1" si="35"/>
        <v>38</v>
      </c>
      <c r="F286" s="4">
        <f t="shared" ca="1" si="36"/>
        <v>570</v>
      </c>
      <c r="G286" s="4">
        <f t="shared" ca="1" si="37"/>
        <v>0</v>
      </c>
      <c r="H286" s="4">
        <f t="shared" ca="1" si="38"/>
        <v>0</v>
      </c>
      <c r="I286" s="64">
        <f t="shared" ca="1" si="39"/>
        <v>3530</v>
      </c>
    </row>
    <row r="287" spans="1:9" x14ac:dyDescent="0.25">
      <c r="A287" s="1">
        <v>270</v>
      </c>
      <c r="B287" s="4">
        <f t="shared" ca="1" si="32"/>
        <v>136</v>
      </c>
      <c r="C287" s="4">
        <f t="shared" ca="1" si="33"/>
        <v>120</v>
      </c>
      <c r="D287" s="64">
        <f t="shared" ca="1" si="34"/>
        <v>6000</v>
      </c>
      <c r="E287" s="52">
        <f t="shared" ca="1" si="35"/>
        <v>0</v>
      </c>
      <c r="F287" s="4">
        <f t="shared" ca="1" si="36"/>
        <v>0</v>
      </c>
      <c r="G287" s="4">
        <f t="shared" ca="1" si="37"/>
        <v>16</v>
      </c>
      <c r="H287" s="4">
        <f t="shared" ca="1" si="38"/>
        <v>480</v>
      </c>
      <c r="I287" s="64">
        <f t="shared" ca="1" si="39"/>
        <v>5520</v>
      </c>
    </row>
    <row r="288" spans="1:9" x14ac:dyDescent="0.25">
      <c r="A288" s="1">
        <v>271</v>
      </c>
      <c r="B288" s="4">
        <f t="shared" ca="1" si="32"/>
        <v>106</v>
      </c>
      <c r="C288" s="4">
        <f t="shared" ca="1" si="33"/>
        <v>106</v>
      </c>
      <c r="D288" s="64">
        <f t="shared" ca="1" si="34"/>
        <v>5300</v>
      </c>
      <c r="E288" s="52">
        <f t="shared" ca="1" si="35"/>
        <v>14</v>
      </c>
      <c r="F288" s="4">
        <f t="shared" ca="1" si="36"/>
        <v>210</v>
      </c>
      <c r="G288" s="4">
        <f t="shared" ca="1" si="37"/>
        <v>0</v>
      </c>
      <c r="H288" s="4">
        <f t="shared" ca="1" si="38"/>
        <v>0</v>
      </c>
      <c r="I288" s="64">
        <f t="shared" ca="1" si="39"/>
        <v>5090</v>
      </c>
    </row>
    <row r="289" spans="1:9" x14ac:dyDescent="0.25">
      <c r="A289" s="1">
        <v>272</v>
      </c>
      <c r="B289" s="4">
        <f t="shared" ca="1" si="32"/>
        <v>109</v>
      </c>
      <c r="C289" s="4">
        <f t="shared" ca="1" si="33"/>
        <v>109</v>
      </c>
      <c r="D289" s="64">
        <f t="shared" ca="1" si="34"/>
        <v>5450</v>
      </c>
      <c r="E289" s="52">
        <f t="shared" ca="1" si="35"/>
        <v>11</v>
      </c>
      <c r="F289" s="4">
        <f t="shared" ca="1" si="36"/>
        <v>165</v>
      </c>
      <c r="G289" s="4">
        <f t="shared" ca="1" si="37"/>
        <v>0</v>
      </c>
      <c r="H289" s="4">
        <f t="shared" ca="1" si="38"/>
        <v>0</v>
      </c>
      <c r="I289" s="64">
        <f t="shared" ca="1" si="39"/>
        <v>5285</v>
      </c>
    </row>
    <row r="290" spans="1:9" x14ac:dyDescent="0.25">
      <c r="A290" s="1">
        <v>273</v>
      </c>
      <c r="B290" s="4">
        <f t="shared" ca="1" si="32"/>
        <v>102</v>
      </c>
      <c r="C290" s="4">
        <f t="shared" ca="1" si="33"/>
        <v>102</v>
      </c>
      <c r="D290" s="64">
        <f t="shared" ca="1" si="34"/>
        <v>5100</v>
      </c>
      <c r="E290" s="52">
        <f t="shared" ca="1" si="35"/>
        <v>18</v>
      </c>
      <c r="F290" s="4">
        <f t="shared" ca="1" si="36"/>
        <v>270</v>
      </c>
      <c r="G290" s="4">
        <f t="shared" ca="1" si="37"/>
        <v>0</v>
      </c>
      <c r="H290" s="4">
        <f t="shared" ca="1" si="38"/>
        <v>0</v>
      </c>
      <c r="I290" s="64">
        <f t="shared" ca="1" si="39"/>
        <v>4830</v>
      </c>
    </row>
    <row r="291" spans="1:9" x14ac:dyDescent="0.25">
      <c r="A291" s="1">
        <v>274</v>
      </c>
      <c r="B291" s="4">
        <f t="shared" ca="1" si="32"/>
        <v>114</v>
      </c>
      <c r="C291" s="4">
        <f t="shared" ca="1" si="33"/>
        <v>114</v>
      </c>
      <c r="D291" s="64">
        <f t="shared" ca="1" si="34"/>
        <v>5700</v>
      </c>
      <c r="E291" s="52">
        <f t="shared" ca="1" si="35"/>
        <v>6</v>
      </c>
      <c r="F291" s="4">
        <f t="shared" ca="1" si="36"/>
        <v>90</v>
      </c>
      <c r="G291" s="4">
        <f t="shared" ca="1" si="37"/>
        <v>0</v>
      </c>
      <c r="H291" s="4">
        <f t="shared" ca="1" si="38"/>
        <v>0</v>
      </c>
      <c r="I291" s="64">
        <f t="shared" ca="1" si="39"/>
        <v>5610</v>
      </c>
    </row>
    <row r="292" spans="1:9" x14ac:dyDescent="0.25">
      <c r="A292" s="1">
        <v>275</v>
      </c>
      <c r="B292" s="4">
        <f t="shared" ca="1" si="32"/>
        <v>123</v>
      </c>
      <c r="C292" s="4">
        <f t="shared" ca="1" si="33"/>
        <v>120</v>
      </c>
      <c r="D292" s="64">
        <f t="shared" ca="1" si="34"/>
        <v>6000</v>
      </c>
      <c r="E292" s="52">
        <f t="shared" ca="1" si="35"/>
        <v>0</v>
      </c>
      <c r="F292" s="4">
        <f t="shared" ca="1" si="36"/>
        <v>0</v>
      </c>
      <c r="G292" s="4">
        <f t="shared" ca="1" si="37"/>
        <v>3</v>
      </c>
      <c r="H292" s="4">
        <f t="shared" ca="1" si="38"/>
        <v>90</v>
      </c>
      <c r="I292" s="64">
        <f t="shared" ca="1" si="39"/>
        <v>5910</v>
      </c>
    </row>
    <row r="293" spans="1:9" x14ac:dyDescent="0.25">
      <c r="A293" s="1">
        <v>276</v>
      </c>
      <c r="B293" s="4">
        <f t="shared" ca="1" si="32"/>
        <v>96</v>
      </c>
      <c r="C293" s="4">
        <f t="shared" ca="1" si="33"/>
        <v>96</v>
      </c>
      <c r="D293" s="64">
        <f t="shared" ca="1" si="34"/>
        <v>4800</v>
      </c>
      <c r="E293" s="52">
        <f t="shared" ca="1" si="35"/>
        <v>24</v>
      </c>
      <c r="F293" s="4">
        <f t="shared" ca="1" si="36"/>
        <v>360</v>
      </c>
      <c r="G293" s="4">
        <f t="shared" ca="1" si="37"/>
        <v>0</v>
      </c>
      <c r="H293" s="4">
        <f t="shared" ca="1" si="38"/>
        <v>0</v>
      </c>
      <c r="I293" s="64">
        <f t="shared" ca="1" si="39"/>
        <v>4440</v>
      </c>
    </row>
    <row r="294" spans="1:9" x14ac:dyDescent="0.25">
      <c r="A294" s="1">
        <v>277</v>
      </c>
      <c r="B294" s="4">
        <f t="shared" ca="1" si="32"/>
        <v>131</v>
      </c>
      <c r="C294" s="4">
        <f t="shared" ca="1" si="33"/>
        <v>120</v>
      </c>
      <c r="D294" s="64">
        <f t="shared" ca="1" si="34"/>
        <v>6000</v>
      </c>
      <c r="E294" s="52">
        <f t="shared" ca="1" si="35"/>
        <v>0</v>
      </c>
      <c r="F294" s="4">
        <f t="shared" ca="1" si="36"/>
        <v>0</v>
      </c>
      <c r="G294" s="4">
        <f t="shared" ca="1" si="37"/>
        <v>11</v>
      </c>
      <c r="H294" s="4">
        <f t="shared" ca="1" si="38"/>
        <v>330</v>
      </c>
      <c r="I294" s="64">
        <f t="shared" ca="1" si="39"/>
        <v>5670</v>
      </c>
    </row>
    <row r="295" spans="1:9" x14ac:dyDescent="0.25">
      <c r="A295" s="1">
        <v>278</v>
      </c>
      <c r="B295" s="4">
        <f t="shared" ca="1" si="32"/>
        <v>88</v>
      </c>
      <c r="C295" s="4">
        <f t="shared" ca="1" si="33"/>
        <v>88</v>
      </c>
      <c r="D295" s="64">
        <f t="shared" ca="1" si="34"/>
        <v>4400</v>
      </c>
      <c r="E295" s="52">
        <f t="shared" ca="1" si="35"/>
        <v>32</v>
      </c>
      <c r="F295" s="4">
        <f t="shared" ca="1" si="36"/>
        <v>480</v>
      </c>
      <c r="G295" s="4">
        <f t="shared" ca="1" si="37"/>
        <v>0</v>
      </c>
      <c r="H295" s="4">
        <f t="shared" ca="1" si="38"/>
        <v>0</v>
      </c>
      <c r="I295" s="64">
        <f t="shared" ca="1" si="39"/>
        <v>3920</v>
      </c>
    </row>
    <row r="296" spans="1:9" x14ac:dyDescent="0.25">
      <c r="A296" s="1">
        <v>279</v>
      </c>
      <c r="B296" s="4">
        <f t="shared" ca="1" si="32"/>
        <v>86</v>
      </c>
      <c r="C296" s="4">
        <f t="shared" ca="1" si="33"/>
        <v>86</v>
      </c>
      <c r="D296" s="64">
        <f t="shared" ca="1" si="34"/>
        <v>4300</v>
      </c>
      <c r="E296" s="52">
        <f t="shared" ca="1" si="35"/>
        <v>34</v>
      </c>
      <c r="F296" s="4">
        <f t="shared" ca="1" si="36"/>
        <v>510</v>
      </c>
      <c r="G296" s="4">
        <f t="shared" ca="1" si="37"/>
        <v>0</v>
      </c>
      <c r="H296" s="4">
        <f t="shared" ca="1" si="38"/>
        <v>0</v>
      </c>
      <c r="I296" s="64">
        <f t="shared" ca="1" si="39"/>
        <v>3790</v>
      </c>
    </row>
    <row r="297" spans="1:9" x14ac:dyDescent="0.25">
      <c r="A297" s="1">
        <v>280</v>
      </c>
      <c r="B297" s="4">
        <f t="shared" ca="1" si="32"/>
        <v>91</v>
      </c>
      <c r="C297" s="4">
        <f t="shared" ca="1" si="33"/>
        <v>91</v>
      </c>
      <c r="D297" s="64">
        <f t="shared" ca="1" si="34"/>
        <v>4550</v>
      </c>
      <c r="E297" s="52">
        <f t="shared" ca="1" si="35"/>
        <v>29</v>
      </c>
      <c r="F297" s="4">
        <f t="shared" ca="1" si="36"/>
        <v>435</v>
      </c>
      <c r="G297" s="4">
        <f t="shared" ca="1" si="37"/>
        <v>0</v>
      </c>
      <c r="H297" s="4">
        <f t="shared" ca="1" si="38"/>
        <v>0</v>
      </c>
      <c r="I297" s="64">
        <f t="shared" ca="1" si="39"/>
        <v>4115</v>
      </c>
    </row>
    <row r="298" spans="1:9" x14ac:dyDescent="0.25">
      <c r="A298" s="1">
        <v>281</v>
      </c>
      <c r="B298" s="4">
        <f t="shared" ca="1" si="32"/>
        <v>132</v>
      </c>
      <c r="C298" s="4">
        <f t="shared" ca="1" si="33"/>
        <v>120</v>
      </c>
      <c r="D298" s="64">
        <f t="shared" ca="1" si="34"/>
        <v>6000</v>
      </c>
      <c r="E298" s="52">
        <f t="shared" ca="1" si="35"/>
        <v>0</v>
      </c>
      <c r="F298" s="4">
        <f t="shared" ca="1" si="36"/>
        <v>0</v>
      </c>
      <c r="G298" s="4">
        <f t="shared" ca="1" si="37"/>
        <v>12</v>
      </c>
      <c r="H298" s="4">
        <f t="shared" ca="1" si="38"/>
        <v>360</v>
      </c>
      <c r="I298" s="64">
        <f t="shared" ca="1" si="39"/>
        <v>5640</v>
      </c>
    </row>
    <row r="299" spans="1:9" x14ac:dyDescent="0.25">
      <c r="A299" s="1">
        <v>282</v>
      </c>
      <c r="B299" s="4">
        <f t="shared" ca="1" si="32"/>
        <v>101</v>
      </c>
      <c r="C299" s="4">
        <f t="shared" ca="1" si="33"/>
        <v>101</v>
      </c>
      <c r="D299" s="64">
        <f t="shared" ca="1" si="34"/>
        <v>5050</v>
      </c>
      <c r="E299" s="52">
        <f t="shared" ca="1" si="35"/>
        <v>19</v>
      </c>
      <c r="F299" s="4">
        <f t="shared" ca="1" si="36"/>
        <v>285</v>
      </c>
      <c r="G299" s="4">
        <f t="shared" ca="1" si="37"/>
        <v>0</v>
      </c>
      <c r="H299" s="4">
        <f t="shared" ca="1" si="38"/>
        <v>0</v>
      </c>
      <c r="I299" s="64">
        <f t="shared" ca="1" si="39"/>
        <v>4765</v>
      </c>
    </row>
    <row r="300" spans="1:9" x14ac:dyDescent="0.25">
      <c r="A300" s="1">
        <v>283</v>
      </c>
      <c r="B300" s="4">
        <f t="shared" ca="1" si="32"/>
        <v>82</v>
      </c>
      <c r="C300" s="4">
        <f t="shared" ca="1" si="33"/>
        <v>82</v>
      </c>
      <c r="D300" s="64">
        <f t="shared" ca="1" si="34"/>
        <v>4100</v>
      </c>
      <c r="E300" s="52">
        <f t="shared" ca="1" si="35"/>
        <v>38</v>
      </c>
      <c r="F300" s="4">
        <f t="shared" ca="1" si="36"/>
        <v>570</v>
      </c>
      <c r="G300" s="4">
        <f t="shared" ca="1" si="37"/>
        <v>0</v>
      </c>
      <c r="H300" s="4">
        <f t="shared" ca="1" si="38"/>
        <v>0</v>
      </c>
      <c r="I300" s="64">
        <f t="shared" ca="1" si="39"/>
        <v>3530</v>
      </c>
    </row>
    <row r="301" spans="1:9" x14ac:dyDescent="0.25">
      <c r="A301" s="1">
        <v>284</v>
      </c>
      <c r="B301" s="4">
        <f t="shared" ca="1" si="32"/>
        <v>75</v>
      </c>
      <c r="C301" s="4">
        <f t="shared" ca="1" si="33"/>
        <v>75</v>
      </c>
      <c r="D301" s="64">
        <f t="shared" ca="1" si="34"/>
        <v>3750</v>
      </c>
      <c r="E301" s="52">
        <f t="shared" ca="1" si="35"/>
        <v>45</v>
      </c>
      <c r="F301" s="4">
        <f t="shared" ca="1" si="36"/>
        <v>675</v>
      </c>
      <c r="G301" s="4">
        <f t="shared" ca="1" si="37"/>
        <v>0</v>
      </c>
      <c r="H301" s="4">
        <f t="shared" ca="1" si="38"/>
        <v>0</v>
      </c>
      <c r="I301" s="64">
        <f t="shared" ca="1" si="39"/>
        <v>3075</v>
      </c>
    </row>
    <row r="302" spans="1:9" x14ac:dyDescent="0.25">
      <c r="A302" s="1">
        <v>285</v>
      </c>
      <c r="B302" s="4">
        <f t="shared" ca="1" si="32"/>
        <v>130</v>
      </c>
      <c r="C302" s="4">
        <f t="shared" ca="1" si="33"/>
        <v>120</v>
      </c>
      <c r="D302" s="64">
        <f t="shared" ca="1" si="34"/>
        <v>6000</v>
      </c>
      <c r="E302" s="52">
        <f t="shared" ca="1" si="35"/>
        <v>0</v>
      </c>
      <c r="F302" s="4">
        <f t="shared" ca="1" si="36"/>
        <v>0</v>
      </c>
      <c r="G302" s="4">
        <f t="shared" ca="1" si="37"/>
        <v>10</v>
      </c>
      <c r="H302" s="4">
        <f t="shared" ca="1" si="38"/>
        <v>300</v>
      </c>
      <c r="I302" s="64">
        <f t="shared" ca="1" si="39"/>
        <v>5700</v>
      </c>
    </row>
    <row r="303" spans="1:9" x14ac:dyDescent="0.25">
      <c r="A303" s="1">
        <v>286</v>
      </c>
      <c r="B303" s="4">
        <f t="shared" ca="1" si="32"/>
        <v>89</v>
      </c>
      <c r="C303" s="4">
        <f t="shared" ca="1" si="33"/>
        <v>89</v>
      </c>
      <c r="D303" s="64">
        <f t="shared" ca="1" si="34"/>
        <v>4450</v>
      </c>
      <c r="E303" s="52">
        <f t="shared" ca="1" si="35"/>
        <v>31</v>
      </c>
      <c r="F303" s="4">
        <f t="shared" ca="1" si="36"/>
        <v>465</v>
      </c>
      <c r="G303" s="4">
        <f t="shared" ca="1" si="37"/>
        <v>0</v>
      </c>
      <c r="H303" s="4">
        <f t="shared" ca="1" si="38"/>
        <v>0</v>
      </c>
      <c r="I303" s="64">
        <f t="shared" ca="1" si="39"/>
        <v>3985</v>
      </c>
    </row>
    <row r="304" spans="1:9" x14ac:dyDescent="0.25">
      <c r="A304" s="1">
        <v>287</v>
      </c>
      <c r="B304" s="4">
        <f t="shared" ca="1" si="32"/>
        <v>130</v>
      </c>
      <c r="C304" s="4">
        <f t="shared" ca="1" si="33"/>
        <v>120</v>
      </c>
      <c r="D304" s="64">
        <f t="shared" ca="1" si="34"/>
        <v>6000</v>
      </c>
      <c r="E304" s="52">
        <f t="shared" ca="1" si="35"/>
        <v>0</v>
      </c>
      <c r="F304" s="4">
        <f t="shared" ca="1" si="36"/>
        <v>0</v>
      </c>
      <c r="G304" s="4">
        <f t="shared" ca="1" si="37"/>
        <v>10</v>
      </c>
      <c r="H304" s="4">
        <f t="shared" ca="1" si="38"/>
        <v>300</v>
      </c>
      <c r="I304" s="64">
        <f t="shared" ca="1" si="39"/>
        <v>5700</v>
      </c>
    </row>
    <row r="305" spans="1:9" x14ac:dyDescent="0.25">
      <c r="A305" s="1">
        <v>288</v>
      </c>
      <c r="B305" s="4">
        <f t="shared" ca="1" si="32"/>
        <v>95</v>
      </c>
      <c r="C305" s="4">
        <f t="shared" ca="1" si="33"/>
        <v>95</v>
      </c>
      <c r="D305" s="64">
        <f t="shared" ca="1" si="34"/>
        <v>4750</v>
      </c>
      <c r="E305" s="52">
        <f t="shared" ca="1" si="35"/>
        <v>25</v>
      </c>
      <c r="F305" s="4">
        <f t="shared" ca="1" si="36"/>
        <v>375</v>
      </c>
      <c r="G305" s="4">
        <f t="shared" ca="1" si="37"/>
        <v>0</v>
      </c>
      <c r="H305" s="4">
        <f t="shared" ca="1" si="38"/>
        <v>0</v>
      </c>
      <c r="I305" s="64">
        <f t="shared" ca="1" si="39"/>
        <v>4375</v>
      </c>
    </row>
    <row r="306" spans="1:9" x14ac:dyDescent="0.25">
      <c r="A306" s="1">
        <v>289</v>
      </c>
      <c r="B306" s="4">
        <f t="shared" ca="1" si="32"/>
        <v>85</v>
      </c>
      <c r="C306" s="4">
        <f t="shared" ca="1" si="33"/>
        <v>85</v>
      </c>
      <c r="D306" s="64">
        <f t="shared" ca="1" si="34"/>
        <v>4250</v>
      </c>
      <c r="E306" s="52">
        <f t="shared" ca="1" si="35"/>
        <v>35</v>
      </c>
      <c r="F306" s="4">
        <f t="shared" ca="1" si="36"/>
        <v>525</v>
      </c>
      <c r="G306" s="4">
        <f t="shared" ca="1" si="37"/>
        <v>0</v>
      </c>
      <c r="H306" s="4">
        <f t="shared" ca="1" si="38"/>
        <v>0</v>
      </c>
      <c r="I306" s="64">
        <f t="shared" ca="1" si="39"/>
        <v>3725</v>
      </c>
    </row>
    <row r="307" spans="1:9" x14ac:dyDescent="0.25">
      <c r="A307" s="1">
        <v>290</v>
      </c>
      <c r="B307" s="4">
        <f t="shared" ca="1" si="32"/>
        <v>100</v>
      </c>
      <c r="C307" s="4">
        <f t="shared" ca="1" si="33"/>
        <v>100</v>
      </c>
      <c r="D307" s="64">
        <f t="shared" ca="1" si="34"/>
        <v>5000</v>
      </c>
      <c r="E307" s="52">
        <f t="shared" ca="1" si="35"/>
        <v>20</v>
      </c>
      <c r="F307" s="4">
        <f t="shared" ca="1" si="36"/>
        <v>300</v>
      </c>
      <c r="G307" s="4">
        <f t="shared" ca="1" si="37"/>
        <v>0</v>
      </c>
      <c r="H307" s="4">
        <f t="shared" ca="1" si="38"/>
        <v>0</v>
      </c>
      <c r="I307" s="64">
        <f t="shared" ca="1" si="39"/>
        <v>4700</v>
      </c>
    </row>
    <row r="308" spans="1:9" x14ac:dyDescent="0.25">
      <c r="A308" s="1">
        <v>291</v>
      </c>
      <c r="B308" s="4">
        <f t="shared" ca="1" si="32"/>
        <v>126</v>
      </c>
      <c r="C308" s="4">
        <f t="shared" ca="1" si="33"/>
        <v>120</v>
      </c>
      <c r="D308" s="64">
        <f t="shared" ca="1" si="34"/>
        <v>6000</v>
      </c>
      <c r="E308" s="52">
        <f t="shared" ca="1" si="35"/>
        <v>0</v>
      </c>
      <c r="F308" s="4">
        <f t="shared" ca="1" si="36"/>
        <v>0</v>
      </c>
      <c r="G308" s="4">
        <f t="shared" ca="1" si="37"/>
        <v>6</v>
      </c>
      <c r="H308" s="4">
        <f t="shared" ca="1" si="38"/>
        <v>180</v>
      </c>
      <c r="I308" s="64">
        <f t="shared" ca="1" si="39"/>
        <v>5820</v>
      </c>
    </row>
    <row r="309" spans="1:9" x14ac:dyDescent="0.25">
      <c r="A309" s="1">
        <v>292</v>
      </c>
      <c r="B309" s="4">
        <f t="shared" ca="1" si="32"/>
        <v>120</v>
      </c>
      <c r="C309" s="4">
        <f t="shared" ca="1" si="33"/>
        <v>120</v>
      </c>
      <c r="D309" s="64">
        <f t="shared" ca="1" si="34"/>
        <v>6000</v>
      </c>
      <c r="E309" s="52">
        <f t="shared" ca="1" si="35"/>
        <v>0</v>
      </c>
      <c r="F309" s="4">
        <f t="shared" ca="1" si="36"/>
        <v>0</v>
      </c>
      <c r="G309" s="4">
        <f t="shared" ca="1" si="37"/>
        <v>0</v>
      </c>
      <c r="H309" s="4">
        <f t="shared" ca="1" si="38"/>
        <v>0</v>
      </c>
      <c r="I309" s="64">
        <f t="shared" ca="1" si="39"/>
        <v>6000</v>
      </c>
    </row>
    <row r="310" spans="1:9" x14ac:dyDescent="0.25">
      <c r="A310" s="1">
        <v>293</v>
      </c>
      <c r="B310" s="4">
        <f t="shared" ca="1" si="32"/>
        <v>143</v>
      </c>
      <c r="C310" s="4">
        <f t="shared" ca="1" si="33"/>
        <v>120</v>
      </c>
      <c r="D310" s="64">
        <f t="shared" ca="1" si="34"/>
        <v>6000</v>
      </c>
      <c r="E310" s="52">
        <f t="shared" ca="1" si="35"/>
        <v>0</v>
      </c>
      <c r="F310" s="4">
        <f t="shared" ca="1" si="36"/>
        <v>0</v>
      </c>
      <c r="G310" s="4">
        <f t="shared" ca="1" si="37"/>
        <v>23</v>
      </c>
      <c r="H310" s="4">
        <f t="shared" ca="1" si="38"/>
        <v>690</v>
      </c>
      <c r="I310" s="64">
        <f t="shared" ca="1" si="39"/>
        <v>5310</v>
      </c>
    </row>
    <row r="311" spans="1:9" x14ac:dyDescent="0.25">
      <c r="A311" s="1">
        <v>294</v>
      </c>
      <c r="B311" s="4">
        <f t="shared" ca="1" si="32"/>
        <v>91</v>
      </c>
      <c r="C311" s="4">
        <f t="shared" ca="1" si="33"/>
        <v>91</v>
      </c>
      <c r="D311" s="64">
        <f t="shared" ca="1" si="34"/>
        <v>4550</v>
      </c>
      <c r="E311" s="52">
        <f t="shared" ca="1" si="35"/>
        <v>29</v>
      </c>
      <c r="F311" s="4">
        <f t="shared" ca="1" si="36"/>
        <v>435</v>
      </c>
      <c r="G311" s="4">
        <f t="shared" ca="1" si="37"/>
        <v>0</v>
      </c>
      <c r="H311" s="4">
        <f t="shared" ca="1" si="38"/>
        <v>0</v>
      </c>
      <c r="I311" s="64">
        <f t="shared" ca="1" si="39"/>
        <v>4115</v>
      </c>
    </row>
    <row r="312" spans="1:9" x14ac:dyDescent="0.25">
      <c r="A312" s="1">
        <v>295</v>
      </c>
      <c r="B312" s="4">
        <f t="shared" ca="1" si="32"/>
        <v>112</v>
      </c>
      <c r="C312" s="4">
        <f t="shared" ca="1" si="33"/>
        <v>112</v>
      </c>
      <c r="D312" s="64">
        <f t="shared" ca="1" si="34"/>
        <v>5600</v>
      </c>
      <c r="E312" s="52">
        <f t="shared" ca="1" si="35"/>
        <v>8</v>
      </c>
      <c r="F312" s="4">
        <f t="shared" ca="1" si="36"/>
        <v>120</v>
      </c>
      <c r="G312" s="4">
        <f t="shared" ca="1" si="37"/>
        <v>0</v>
      </c>
      <c r="H312" s="4">
        <f t="shared" ca="1" si="38"/>
        <v>0</v>
      </c>
      <c r="I312" s="64">
        <f t="shared" ca="1" si="39"/>
        <v>5480</v>
      </c>
    </row>
    <row r="313" spans="1:9" x14ac:dyDescent="0.25">
      <c r="A313" s="1">
        <v>296</v>
      </c>
      <c r="B313" s="4">
        <f t="shared" ca="1" si="32"/>
        <v>119</v>
      </c>
      <c r="C313" s="4">
        <f t="shared" ca="1" si="33"/>
        <v>119</v>
      </c>
      <c r="D313" s="64">
        <f t="shared" ca="1" si="34"/>
        <v>5950</v>
      </c>
      <c r="E313" s="52">
        <f t="shared" ca="1" si="35"/>
        <v>1</v>
      </c>
      <c r="F313" s="4">
        <f t="shared" ca="1" si="36"/>
        <v>15</v>
      </c>
      <c r="G313" s="4">
        <f t="shared" ca="1" si="37"/>
        <v>0</v>
      </c>
      <c r="H313" s="4">
        <f t="shared" ca="1" si="38"/>
        <v>0</v>
      </c>
      <c r="I313" s="64">
        <f t="shared" ca="1" si="39"/>
        <v>5935</v>
      </c>
    </row>
    <row r="314" spans="1:9" x14ac:dyDescent="0.25">
      <c r="A314" s="1">
        <v>297</v>
      </c>
      <c r="B314" s="4">
        <f t="shared" ca="1" si="32"/>
        <v>101</v>
      </c>
      <c r="C314" s="4">
        <f t="shared" ca="1" si="33"/>
        <v>101</v>
      </c>
      <c r="D314" s="64">
        <f t="shared" ca="1" si="34"/>
        <v>5050</v>
      </c>
      <c r="E314" s="52">
        <f t="shared" ca="1" si="35"/>
        <v>19</v>
      </c>
      <c r="F314" s="4">
        <f t="shared" ca="1" si="36"/>
        <v>285</v>
      </c>
      <c r="G314" s="4">
        <f t="shared" ca="1" si="37"/>
        <v>0</v>
      </c>
      <c r="H314" s="4">
        <f t="shared" ca="1" si="38"/>
        <v>0</v>
      </c>
      <c r="I314" s="64">
        <f t="shared" ca="1" si="39"/>
        <v>4765</v>
      </c>
    </row>
    <row r="315" spans="1:9" x14ac:dyDescent="0.25">
      <c r="A315" s="1">
        <v>298</v>
      </c>
      <c r="B315" s="4">
        <f t="shared" ca="1" si="32"/>
        <v>86</v>
      </c>
      <c r="C315" s="4">
        <f t="shared" ca="1" si="33"/>
        <v>86</v>
      </c>
      <c r="D315" s="64">
        <f t="shared" ca="1" si="34"/>
        <v>4300</v>
      </c>
      <c r="E315" s="52">
        <f t="shared" ca="1" si="35"/>
        <v>34</v>
      </c>
      <c r="F315" s="4">
        <f t="shared" ca="1" si="36"/>
        <v>510</v>
      </c>
      <c r="G315" s="4">
        <f t="shared" ca="1" si="37"/>
        <v>0</v>
      </c>
      <c r="H315" s="4">
        <f t="shared" ca="1" si="38"/>
        <v>0</v>
      </c>
      <c r="I315" s="64">
        <f t="shared" ca="1" si="39"/>
        <v>3790</v>
      </c>
    </row>
    <row r="316" spans="1:9" x14ac:dyDescent="0.25">
      <c r="A316" s="1">
        <v>299</v>
      </c>
      <c r="B316" s="4">
        <f t="shared" ca="1" si="32"/>
        <v>89</v>
      </c>
      <c r="C316" s="4">
        <f t="shared" ca="1" si="33"/>
        <v>89</v>
      </c>
      <c r="D316" s="64">
        <f t="shared" ca="1" si="34"/>
        <v>4450</v>
      </c>
      <c r="E316" s="52">
        <f t="shared" ca="1" si="35"/>
        <v>31</v>
      </c>
      <c r="F316" s="4">
        <f t="shared" ca="1" si="36"/>
        <v>465</v>
      </c>
      <c r="G316" s="4">
        <f t="shared" ca="1" si="37"/>
        <v>0</v>
      </c>
      <c r="H316" s="4">
        <f t="shared" ca="1" si="38"/>
        <v>0</v>
      </c>
      <c r="I316" s="64">
        <f t="shared" ca="1" si="39"/>
        <v>3985</v>
      </c>
    </row>
    <row r="317" spans="1:9" x14ac:dyDescent="0.25">
      <c r="A317" s="1">
        <v>300</v>
      </c>
      <c r="B317" s="4">
        <f t="shared" ca="1" si="32"/>
        <v>101</v>
      </c>
      <c r="C317" s="4">
        <f t="shared" ca="1" si="33"/>
        <v>101</v>
      </c>
      <c r="D317" s="64">
        <f t="shared" ca="1" si="34"/>
        <v>5050</v>
      </c>
      <c r="E317" s="52">
        <f t="shared" ca="1" si="35"/>
        <v>19</v>
      </c>
      <c r="F317" s="4">
        <f t="shared" ca="1" si="36"/>
        <v>285</v>
      </c>
      <c r="G317" s="4">
        <f t="shared" ca="1" si="37"/>
        <v>0</v>
      </c>
      <c r="H317" s="4">
        <f t="shared" ca="1" si="38"/>
        <v>0</v>
      </c>
      <c r="I317" s="64">
        <f t="shared" ca="1" si="39"/>
        <v>4765</v>
      </c>
    </row>
    <row r="318" spans="1:9" x14ac:dyDescent="0.25">
      <c r="A318" s="184">
        <v>301</v>
      </c>
      <c r="B318" s="4">
        <f t="shared" ca="1" si="32"/>
        <v>95</v>
      </c>
      <c r="C318" s="4">
        <f t="shared" ca="1" si="33"/>
        <v>95</v>
      </c>
      <c r="D318" s="64">
        <f t="shared" ref="D318:D381" ca="1" si="40">$C$3*C318</f>
        <v>4750</v>
      </c>
      <c r="E318" s="52">
        <f t="shared" ca="1" si="35"/>
        <v>25</v>
      </c>
      <c r="F318" s="4">
        <f t="shared" ca="1" si="36"/>
        <v>375</v>
      </c>
      <c r="G318" s="4">
        <f t="shared" ca="1" si="37"/>
        <v>0</v>
      </c>
      <c r="H318" s="4">
        <f t="shared" ca="1" si="38"/>
        <v>0</v>
      </c>
      <c r="I318" s="64">
        <f t="shared" ref="I318:I381" ca="1" si="41">D318-F318-H318</f>
        <v>4375</v>
      </c>
    </row>
    <row r="319" spans="1:9" x14ac:dyDescent="0.25">
      <c r="A319" s="184">
        <v>302</v>
      </c>
      <c r="B319" s="4">
        <f t="shared" ca="1" si="32"/>
        <v>140</v>
      </c>
      <c r="C319" s="4">
        <f t="shared" ca="1" si="33"/>
        <v>120</v>
      </c>
      <c r="D319" s="64">
        <f t="shared" ca="1" si="40"/>
        <v>6000</v>
      </c>
      <c r="E319" s="52">
        <f t="shared" ca="1" si="35"/>
        <v>0</v>
      </c>
      <c r="F319" s="4">
        <f t="shared" ca="1" si="36"/>
        <v>0</v>
      </c>
      <c r="G319" s="4">
        <f t="shared" ca="1" si="37"/>
        <v>20</v>
      </c>
      <c r="H319" s="4">
        <f t="shared" ca="1" si="38"/>
        <v>600</v>
      </c>
      <c r="I319" s="64">
        <f t="shared" ca="1" si="41"/>
        <v>5400</v>
      </c>
    </row>
    <row r="320" spans="1:9" x14ac:dyDescent="0.25">
      <c r="A320" s="184">
        <v>303</v>
      </c>
      <c r="B320" s="4">
        <f t="shared" ca="1" si="32"/>
        <v>111</v>
      </c>
      <c r="C320" s="4">
        <f t="shared" ca="1" si="33"/>
        <v>111</v>
      </c>
      <c r="D320" s="64">
        <f t="shared" ca="1" si="40"/>
        <v>5550</v>
      </c>
      <c r="E320" s="52">
        <f t="shared" ca="1" si="35"/>
        <v>9</v>
      </c>
      <c r="F320" s="4">
        <f t="shared" ca="1" si="36"/>
        <v>135</v>
      </c>
      <c r="G320" s="4">
        <f t="shared" ca="1" si="37"/>
        <v>0</v>
      </c>
      <c r="H320" s="4">
        <f t="shared" ca="1" si="38"/>
        <v>0</v>
      </c>
      <c r="I320" s="64">
        <f t="shared" ca="1" si="41"/>
        <v>5415</v>
      </c>
    </row>
    <row r="321" spans="1:9" x14ac:dyDescent="0.25">
      <c r="A321" s="184">
        <v>304</v>
      </c>
      <c r="B321" s="4">
        <f t="shared" ca="1" si="32"/>
        <v>100</v>
      </c>
      <c r="C321" s="4">
        <f t="shared" ca="1" si="33"/>
        <v>100</v>
      </c>
      <c r="D321" s="64">
        <f t="shared" ca="1" si="40"/>
        <v>5000</v>
      </c>
      <c r="E321" s="52">
        <f t="shared" ca="1" si="35"/>
        <v>20</v>
      </c>
      <c r="F321" s="4">
        <f t="shared" ca="1" si="36"/>
        <v>300</v>
      </c>
      <c r="G321" s="4">
        <f t="shared" ca="1" si="37"/>
        <v>0</v>
      </c>
      <c r="H321" s="4">
        <f t="shared" ca="1" si="38"/>
        <v>0</v>
      </c>
      <c r="I321" s="64">
        <f t="shared" ca="1" si="41"/>
        <v>4700</v>
      </c>
    </row>
    <row r="322" spans="1:9" x14ac:dyDescent="0.25">
      <c r="A322" s="184">
        <v>305</v>
      </c>
      <c r="B322" s="4">
        <f t="shared" ca="1" si="32"/>
        <v>104</v>
      </c>
      <c r="C322" s="4">
        <f t="shared" ca="1" si="33"/>
        <v>104</v>
      </c>
      <c r="D322" s="64">
        <f t="shared" ca="1" si="40"/>
        <v>5200</v>
      </c>
      <c r="E322" s="52">
        <f t="shared" ca="1" si="35"/>
        <v>16</v>
      </c>
      <c r="F322" s="4">
        <f t="shared" ca="1" si="36"/>
        <v>240</v>
      </c>
      <c r="G322" s="4">
        <f t="shared" ca="1" si="37"/>
        <v>0</v>
      </c>
      <c r="H322" s="4">
        <f t="shared" ca="1" si="38"/>
        <v>0</v>
      </c>
      <c r="I322" s="64">
        <f t="shared" ca="1" si="41"/>
        <v>4960</v>
      </c>
    </row>
    <row r="323" spans="1:9" x14ac:dyDescent="0.25">
      <c r="A323" s="184">
        <v>306</v>
      </c>
      <c r="B323" s="4">
        <f t="shared" ca="1" si="32"/>
        <v>89</v>
      </c>
      <c r="C323" s="4">
        <f t="shared" ca="1" si="33"/>
        <v>89</v>
      </c>
      <c r="D323" s="64">
        <f t="shared" ca="1" si="40"/>
        <v>4450</v>
      </c>
      <c r="E323" s="52">
        <f t="shared" ca="1" si="35"/>
        <v>31</v>
      </c>
      <c r="F323" s="4">
        <f t="shared" ca="1" si="36"/>
        <v>465</v>
      </c>
      <c r="G323" s="4">
        <f t="shared" ca="1" si="37"/>
        <v>0</v>
      </c>
      <c r="H323" s="4">
        <f t="shared" ca="1" si="38"/>
        <v>0</v>
      </c>
      <c r="I323" s="64">
        <f t="shared" ca="1" si="41"/>
        <v>3985</v>
      </c>
    </row>
    <row r="324" spans="1:9" x14ac:dyDescent="0.25">
      <c r="A324" s="184">
        <v>307</v>
      </c>
      <c r="B324" s="4">
        <f t="shared" ca="1" si="32"/>
        <v>112</v>
      </c>
      <c r="C324" s="4">
        <f t="shared" ca="1" si="33"/>
        <v>112</v>
      </c>
      <c r="D324" s="64">
        <f t="shared" ca="1" si="40"/>
        <v>5600</v>
      </c>
      <c r="E324" s="52">
        <f t="shared" ca="1" si="35"/>
        <v>8</v>
      </c>
      <c r="F324" s="4">
        <f t="shared" ca="1" si="36"/>
        <v>120</v>
      </c>
      <c r="G324" s="4">
        <f t="shared" ca="1" si="37"/>
        <v>0</v>
      </c>
      <c r="H324" s="4">
        <f t="shared" ca="1" si="38"/>
        <v>0</v>
      </c>
      <c r="I324" s="64">
        <f t="shared" ca="1" si="41"/>
        <v>5480</v>
      </c>
    </row>
    <row r="325" spans="1:9" x14ac:dyDescent="0.25">
      <c r="A325" s="184">
        <v>308</v>
      </c>
      <c r="B325" s="4">
        <f t="shared" ca="1" si="32"/>
        <v>114</v>
      </c>
      <c r="C325" s="4">
        <f t="shared" ca="1" si="33"/>
        <v>114</v>
      </c>
      <c r="D325" s="64">
        <f t="shared" ca="1" si="40"/>
        <v>5700</v>
      </c>
      <c r="E325" s="52">
        <f t="shared" ca="1" si="35"/>
        <v>6</v>
      </c>
      <c r="F325" s="4">
        <f t="shared" ca="1" si="36"/>
        <v>90</v>
      </c>
      <c r="G325" s="4">
        <f t="shared" ca="1" si="37"/>
        <v>0</v>
      </c>
      <c r="H325" s="4">
        <f t="shared" ca="1" si="38"/>
        <v>0</v>
      </c>
      <c r="I325" s="64">
        <f t="shared" ca="1" si="41"/>
        <v>5610</v>
      </c>
    </row>
    <row r="326" spans="1:9" x14ac:dyDescent="0.25">
      <c r="A326" s="184">
        <v>309</v>
      </c>
      <c r="B326" s="4">
        <f t="shared" ca="1" si="32"/>
        <v>112</v>
      </c>
      <c r="C326" s="4">
        <f t="shared" ca="1" si="33"/>
        <v>112</v>
      </c>
      <c r="D326" s="64">
        <f t="shared" ca="1" si="40"/>
        <v>5600</v>
      </c>
      <c r="E326" s="52">
        <f t="shared" ca="1" si="35"/>
        <v>8</v>
      </c>
      <c r="F326" s="4">
        <f t="shared" ca="1" si="36"/>
        <v>120</v>
      </c>
      <c r="G326" s="4">
        <f t="shared" ca="1" si="37"/>
        <v>0</v>
      </c>
      <c r="H326" s="4">
        <f t="shared" ca="1" si="38"/>
        <v>0</v>
      </c>
      <c r="I326" s="64">
        <f t="shared" ca="1" si="41"/>
        <v>5480</v>
      </c>
    </row>
    <row r="327" spans="1:9" x14ac:dyDescent="0.25">
      <c r="A327" s="184">
        <v>310</v>
      </c>
      <c r="B327" s="4">
        <f t="shared" ca="1" si="32"/>
        <v>114</v>
      </c>
      <c r="C327" s="4">
        <f t="shared" ca="1" si="33"/>
        <v>114</v>
      </c>
      <c r="D327" s="64">
        <f t="shared" ca="1" si="40"/>
        <v>5700</v>
      </c>
      <c r="E327" s="52">
        <f t="shared" ca="1" si="35"/>
        <v>6</v>
      </c>
      <c r="F327" s="4">
        <f t="shared" ca="1" si="36"/>
        <v>90</v>
      </c>
      <c r="G327" s="4">
        <f t="shared" ca="1" si="37"/>
        <v>0</v>
      </c>
      <c r="H327" s="4">
        <f t="shared" ca="1" si="38"/>
        <v>0</v>
      </c>
      <c r="I327" s="64">
        <f t="shared" ca="1" si="41"/>
        <v>5610</v>
      </c>
    </row>
    <row r="328" spans="1:9" x14ac:dyDescent="0.25">
      <c r="A328" s="184">
        <v>311</v>
      </c>
      <c r="B328" s="4">
        <f t="shared" ca="1" si="32"/>
        <v>78</v>
      </c>
      <c r="C328" s="4">
        <f t="shared" ca="1" si="33"/>
        <v>78</v>
      </c>
      <c r="D328" s="64">
        <f t="shared" ca="1" si="40"/>
        <v>3900</v>
      </c>
      <c r="E328" s="52">
        <f t="shared" ca="1" si="35"/>
        <v>42</v>
      </c>
      <c r="F328" s="4">
        <f t="shared" ca="1" si="36"/>
        <v>630</v>
      </c>
      <c r="G328" s="4">
        <f t="shared" ca="1" si="37"/>
        <v>0</v>
      </c>
      <c r="H328" s="4">
        <f t="shared" ca="1" si="38"/>
        <v>0</v>
      </c>
      <c r="I328" s="64">
        <f t="shared" ca="1" si="41"/>
        <v>3270</v>
      </c>
    </row>
    <row r="329" spans="1:9" x14ac:dyDescent="0.25">
      <c r="A329" s="184">
        <v>312</v>
      </c>
      <c r="B329" s="4">
        <f t="shared" ca="1" si="32"/>
        <v>97</v>
      </c>
      <c r="C329" s="4">
        <f t="shared" ca="1" si="33"/>
        <v>97</v>
      </c>
      <c r="D329" s="64">
        <f t="shared" ca="1" si="40"/>
        <v>4850</v>
      </c>
      <c r="E329" s="52">
        <f t="shared" ca="1" si="35"/>
        <v>23</v>
      </c>
      <c r="F329" s="4">
        <f t="shared" ca="1" si="36"/>
        <v>345</v>
      </c>
      <c r="G329" s="4">
        <f t="shared" ca="1" si="37"/>
        <v>0</v>
      </c>
      <c r="H329" s="4">
        <f t="shared" ca="1" si="38"/>
        <v>0</v>
      </c>
      <c r="I329" s="64">
        <f t="shared" ca="1" si="41"/>
        <v>4505</v>
      </c>
    </row>
    <row r="330" spans="1:9" x14ac:dyDescent="0.25">
      <c r="A330" s="184">
        <v>313</v>
      </c>
      <c r="B330" s="4">
        <f t="shared" ca="1" si="32"/>
        <v>103</v>
      </c>
      <c r="C330" s="4">
        <f t="shared" ca="1" si="33"/>
        <v>103</v>
      </c>
      <c r="D330" s="64">
        <f t="shared" ca="1" si="40"/>
        <v>5150</v>
      </c>
      <c r="E330" s="52">
        <f t="shared" ca="1" si="35"/>
        <v>17</v>
      </c>
      <c r="F330" s="4">
        <f t="shared" ca="1" si="36"/>
        <v>255</v>
      </c>
      <c r="G330" s="4">
        <f t="shared" ca="1" si="37"/>
        <v>0</v>
      </c>
      <c r="H330" s="4">
        <f t="shared" ca="1" si="38"/>
        <v>0</v>
      </c>
      <c r="I330" s="64">
        <f t="shared" ca="1" si="41"/>
        <v>4895</v>
      </c>
    </row>
    <row r="331" spans="1:9" x14ac:dyDescent="0.25">
      <c r="A331" s="184">
        <v>314</v>
      </c>
      <c r="B331" s="4">
        <f t="shared" ca="1" si="32"/>
        <v>67</v>
      </c>
      <c r="C331" s="4">
        <f t="shared" ca="1" si="33"/>
        <v>67</v>
      </c>
      <c r="D331" s="64">
        <f t="shared" ca="1" si="40"/>
        <v>3350</v>
      </c>
      <c r="E331" s="52">
        <f t="shared" ca="1" si="35"/>
        <v>53</v>
      </c>
      <c r="F331" s="4">
        <f t="shared" ca="1" si="36"/>
        <v>795</v>
      </c>
      <c r="G331" s="4">
        <f t="shared" ca="1" si="37"/>
        <v>0</v>
      </c>
      <c r="H331" s="4">
        <f t="shared" ca="1" si="38"/>
        <v>0</v>
      </c>
      <c r="I331" s="64">
        <f t="shared" ca="1" si="41"/>
        <v>2555</v>
      </c>
    </row>
    <row r="332" spans="1:9" x14ac:dyDescent="0.25">
      <c r="A332" s="184">
        <v>315</v>
      </c>
      <c r="B332" s="4">
        <f t="shared" ca="1" si="32"/>
        <v>104</v>
      </c>
      <c r="C332" s="4">
        <f t="shared" ca="1" si="33"/>
        <v>104</v>
      </c>
      <c r="D332" s="64">
        <f t="shared" ca="1" si="40"/>
        <v>5200</v>
      </c>
      <c r="E332" s="52">
        <f t="shared" ca="1" si="35"/>
        <v>16</v>
      </c>
      <c r="F332" s="4">
        <f t="shared" ca="1" si="36"/>
        <v>240</v>
      </c>
      <c r="G332" s="4">
        <f t="shared" ca="1" si="37"/>
        <v>0</v>
      </c>
      <c r="H332" s="4">
        <f t="shared" ca="1" si="38"/>
        <v>0</v>
      </c>
      <c r="I332" s="64">
        <f t="shared" ca="1" si="41"/>
        <v>4960</v>
      </c>
    </row>
    <row r="333" spans="1:9" x14ac:dyDescent="0.25">
      <c r="A333" s="184">
        <v>316</v>
      </c>
      <c r="B333" s="4">
        <f t="shared" ca="1" si="32"/>
        <v>74</v>
      </c>
      <c r="C333" s="4">
        <f t="shared" ca="1" si="33"/>
        <v>74</v>
      </c>
      <c r="D333" s="64">
        <f t="shared" ca="1" si="40"/>
        <v>3700</v>
      </c>
      <c r="E333" s="52">
        <f t="shared" ca="1" si="35"/>
        <v>46</v>
      </c>
      <c r="F333" s="4">
        <f t="shared" ca="1" si="36"/>
        <v>690</v>
      </c>
      <c r="G333" s="4">
        <f t="shared" ca="1" si="37"/>
        <v>0</v>
      </c>
      <c r="H333" s="4">
        <f t="shared" ca="1" si="38"/>
        <v>0</v>
      </c>
      <c r="I333" s="64">
        <f t="shared" ca="1" si="41"/>
        <v>3010</v>
      </c>
    </row>
    <row r="334" spans="1:9" x14ac:dyDescent="0.25">
      <c r="A334" s="184">
        <v>317</v>
      </c>
      <c r="B334" s="4">
        <f t="shared" ca="1" si="32"/>
        <v>145</v>
      </c>
      <c r="C334" s="4">
        <f t="shared" ca="1" si="33"/>
        <v>120</v>
      </c>
      <c r="D334" s="64">
        <f t="shared" ca="1" si="40"/>
        <v>6000</v>
      </c>
      <c r="E334" s="52">
        <f t="shared" ca="1" si="35"/>
        <v>0</v>
      </c>
      <c r="F334" s="4">
        <f t="shared" ca="1" si="36"/>
        <v>0</v>
      </c>
      <c r="G334" s="4">
        <f t="shared" ca="1" si="37"/>
        <v>25</v>
      </c>
      <c r="H334" s="4">
        <f t="shared" ca="1" si="38"/>
        <v>750</v>
      </c>
      <c r="I334" s="64">
        <f t="shared" ca="1" si="41"/>
        <v>5250</v>
      </c>
    </row>
    <row r="335" spans="1:9" x14ac:dyDescent="0.25">
      <c r="A335" s="184">
        <v>318</v>
      </c>
      <c r="B335" s="4">
        <f t="shared" ca="1" si="32"/>
        <v>92</v>
      </c>
      <c r="C335" s="4">
        <f t="shared" ca="1" si="33"/>
        <v>92</v>
      </c>
      <c r="D335" s="64">
        <f t="shared" ca="1" si="40"/>
        <v>4600</v>
      </c>
      <c r="E335" s="52">
        <f t="shared" ca="1" si="35"/>
        <v>28</v>
      </c>
      <c r="F335" s="4">
        <f t="shared" ca="1" si="36"/>
        <v>420</v>
      </c>
      <c r="G335" s="4">
        <f t="shared" ca="1" si="37"/>
        <v>0</v>
      </c>
      <c r="H335" s="4">
        <f t="shared" ca="1" si="38"/>
        <v>0</v>
      </c>
      <c r="I335" s="64">
        <f t="shared" ca="1" si="41"/>
        <v>4180</v>
      </c>
    </row>
    <row r="336" spans="1:9" x14ac:dyDescent="0.25">
      <c r="A336" s="184">
        <v>319</v>
      </c>
      <c r="B336" s="4">
        <f t="shared" ca="1" si="32"/>
        <v>141</v>
      </c>
      <c r="C336" s="4">
        <f t="shared" ca="1" si="33"/>
        <v>120</v>
      </c>
      <c r="D336" s="64">
        <f t="shared" ca="1" si="40"/>
        <v>6000</v>
      </c>
      <c r="E336" s="52">
        <f t="shared" ca="1" si="35"/>
        <v>0</v>
      </c>
      <c r="F336" s="4">
        <f t="shared" ca="1" si="36"/>
        <v>0</v>
      </c>
      <c r="G336" s="4">
        <f t="shared" ca="1" si="37"/>
        <v>21</v>
      </c>
      <c r="H336" s="4">
        <f t="shared" ca="1" si="38"/>
        <v>630</v>
      </c>
      <c r="I336" s="64">
        <f t="shared" ca="1" si="41"/>
        <v>5370</v>
      </c>
    </row>
    <row r="337" spans="1:9" x14ac:dyDescent="0.25">
      <c r="A337" s="184">
        <v>320</v>
      </c>
      <c r="B337" s="4">
        <f t="shared" ca="1" si="32"/>
        <v>103</v>
      </c>
      <c r="C337" s="4">
        <f t="shared" ca="1" si="33"/>
        <v>103</v>
      </c>
      <c r="D337" s="64">
        <f t="shared" ca="1" si="40"/>
        <v>5150</v>
      </c>
      <c r="E337" s="52">
        <f t="shared" ca="1" si="35"/>
        <v>17</v>
      </c>
      <c r="F337" s="4">
        <f t="shared" ca="1" si="36"/>
        <v>255</v>
      </c>
      <c r="G337" s="4">
        <f t="shared" ca="1" si="37"/>
        <v>0</v>
      </c>
      <c r="H337" s="4">
        <f t="shared" ca="1" si="38"/>
        <v>0</v>
      </c>
      <c r="I337" s="64">
        <f t="shared" ca="1" si="41"/>
        <v>4895</v>
      </c>
    </row>
    <row r="338" spans="1:9" x14ac:dyDescent="0.25">
      <c r="A338" s="184">
        <v>321</v>
      </c>
      <c r="B338" s="4">
        <f t="shared" ca="1" si="32"/>
        <v>105</v>
      </c>
      <c r="C338" s="4">
        <f t="shared" ca="1" si="33"/>
        <v>105</v>
      </c>
      <c r="D338" s="64">
        <f t="shared" ca="1" si="40"/>
        <v>5250</v>
      </c>
      <c r="E338" s="52">
        <f t="shared" ca="1" si="35"/>
        <v>15</v>
      </c>
      <c r="F338" s="4">
        <f t="shared" ca="1" si="36"/>
        <v>225</v>
      </c>
      <c r="G338" s="4">
        <f t="shared" ca="1" si="37"/>
        <v>0</v>
      </c>
      <c r="H338" s="4">
        <f t="shared" ca="1" si="38"/>
        <v>0</v>
      </c>
      <c r="I338" s="64">
        <f t="shared" ca="1" si="41"/>
        <v>5025</v>
      </c>
    </row>
    <row r="339" spans="1:9" x14ac:dyDescent="0.25">
      <c r="A339" s="184">
        <v>322</v>
      </c>
      <c r="B339" s="4">
        <f t="shared" ref="B339:B402" ca="1" si="42">INT(NORMINV(RAND(),$B$10,$B$11))</f>
        <v>80</v>
      </c>
      <c r="C339" s="4">
        <f t="shared" ref="C339:C402" ca="1" si="43">IF($C$7&gt;=B339,B339,$C$7)</f>
        <v>80</v>
      </c>
      <c r="D339" s="64">
        <f t="shared" ca="1" si="40"/>
        <v>4000</v>
      </c>
      <c r="E339" s="52">
        <f t="shared" ref="E339:E402" ca="1" si="44">$C$7-C339</f>
        <v>40</v>
      </c>
      <c r="F339" s="4">
        <f t="shared" ref="F339:F402" ca="1" si="45">$C$4*E339</f>
        <v>600</v>
      </c>
      <c r="G339" s="4">
        <f t="shared" ref="G339:G402" ca="1" si="46">B339-C339</f>
        <v>0</v>
      </c>
      <c r="H339" s="4">
        <f t="shared" ref="H339:H402" ca="1" si="47">$C$5*G339</f>
        <v>0</v>
      </c>
      <c r="I339" s="64">
        <f t="shared" ca="1" si="41"/>
        <v>3400</v>
      </c>
    </row>
    <row r="340" spans="1:9" x14ac:dyDescent="0.25">
      <c r="A340" s="184">
        <v>323</v>
      </c>
      <c r="B340" s="4">
        <f t="shared" ca="1" si="42"/>
        <v>99</v>
      </c>
      <c r="C340" s="4">
        <f t="shared" ca="1" si="43"/>
        <v>99</v>
      </c>
      <c r="D340" s="64">
        <f t="shared" ca="1" si="40"/>
        <v>4950</v>
      </c>
      <c r="E340" s="52">
        <f t="shared" ca="1" si="44"/>
        <v>21</v>
      </c>
      <c r="F340" s="4">
        <f t="shared" ca="1" si="45"/>
        <v>315</v>
      </c>
      <c r="G340" s="4">
        <f t="shared" ca="1" si="46"/>
        <v>0</v>
      </c>
      <c r="H340" s="4">
        <f t="shared" ca="1" si="47"/>
        <v>0</v>
      </c>
      <c r="I340" s="64">
        <f t="shared" ca="1" si="41"/>
        <v>4635</v>
      </c>
    </row>
    <row r="341" spans="1:9" x14ac:dyDescent="0.25">
      <c r="A341" s="184">
        <v>324</v>
      </c>
      <c r="B341" s="4">
        <f t="shared" ca="1" si="42"/>
        <v>94</v>
      </c>
      <c r="C341" s="4">
        <f t="shared" ca="1" si="43"/>
        <v>94</v>
      </c>
      <c r="D341" s="64">
        <f t="shared" ca="1" si="40"/>
        <v>4700</v>
      </c>
      <c r="E341" s="52">
        <f t="shared" ca="1" si="44"/>
        <v>26</v>
      </c>
      <c r="F341" s="4">
        <f t="shared" ca="1" si="45"/>
        <v>390</v>
      </c>
      <c r="G341" s="4">
        <f t="shared" ca="1" si="46"/>
        <v>0</v>
      </c>
      <c r="H341" s="4">
        <f t="shared" ca="1" si="47"/>
        <v>0</v>
      </c>
      <c r="I341" s="64">
        <f t="shared" ca="1" si="41"/>
        <v>4310</v>
      </c>
    </row>
    <row r="342" spans="1:9" x14ac:dyDescent="0.25">
      <c r="A342" s="184">
        <v>325</v>
      </c>
      <c r="B342" s="4">
        <f t="shared" ca="1" si="42"/>
        <v>86</v>
      </c>
      <c r="C342" s="4">
        <f t="shared" ca="1" si="43"/>
        <v>86</v>
      </c>
      <c r="D342" s="64">
        <f t="shared" ca="1" si="40"/>
        <v>4300</v>
      </c>
      <c r="E342" s="52">
        <f t="shared" ca="1" si="44"/>
        <v>34</v>
      </c>
      <c r="F342" s="4">
        <f t="shared" ca="1" si="45"/>
        <v>510</v>
      </c>
      <c r="G342" s="4">
        <f t="shared" ca="1" si="46"/>
        <v>0</v>
      </c>
      <c r="H342" s="4">
        <f t="shared" ca="1" si="47"/>
        <v>0</v>
      </c>
      <c r="I342" s="64">
        <f t="shared" ca="1" si="41"/>
        <v>3790</v>
      </c>
    </row>
    <row r="343" spans="1:9" x14ac:dyDescent="0.25">
      <c r="A343" s="184">
        <v>326</v>
      </c>
      <c r="B343" s="4">
        <f t="shared" ca="1" si="42"/>
        <v>80</v>
      </c>
      <c r="C343" s="4">
        <f t="shared" ca="1" si="43"/>
        <v>80</v>
      </c>
      <c r="D343" s="64">
        <f t="shared" ca="1" si="40"/>
        <v>4000</v>
      </c>
      <c r="E343" s="52">
        <f t="shared" ca="1" si="44"/>
        <v>40</v>
      </c>
      <c r="F343" s="4">
        <f t="shared" ca="1" si="45"/>
        <v>600</v>
      </c>
      <c r="G343" s="4">
        <f t="shared" ca="1" si="46"/>
        <v>0</v>
      </c>
      <c r="H343" s="4">
        <f t="shared" ca="1" si="47"/>
        <v>0</v>
      </c>
      <c r="I343" s="64">
        <f t="shared" ca="1" si="41"/>
        <v>3400</v>
      </c>
    </row>
    <row r="344" spans="1:9" x14ac:dyDescent="0.25">
      <c r="A344" s="184">
        <v>327</v>
      </c>
      <c r="B344" s="4">
        <f t="shared" ca="1" si="42"/>
        <v>107</v>
      </c>
      <c r="C344" s="4">
        <f t="shared" ca="1" si="43"/>
        <v>107</v>
      </c>
      <c r="D344" s="64">
        <f t="shared" ca="1" si="40"/>
        <v>5350</v>
      </c>
      <c r="E344" s="52">
        <f t="shared" ca="1" si="44"/>
        <v>13</v>
      </c>
      <c r="F344" s="4">
        <f t="shared" ca="1" si="45"/>
        <v>195</v>
      </c>
      <c r="G344" s="4">
        <f t="shared" ca="1" si="46"/>
        <v>0</v>
      </c>
      <c r="H344" s="4">
        <f t="shared" ca="1" si="47"/>
        <v>0</v>
      </c>
      <c r="I344" s="64">
        <f t="shared" ca="1" si="41"/>
        <v>5155</v>
      </c>
    </row>
    <row r="345" spans="1:9" x14ac:dyDescent="0.25">
      <c r="A345" s="184">
        <v>328</v>
      </c>
      <c r="B345" s="4">
        <f t="shared" ca="1" si="42"/>
        <v>99</v>
      </c>
      <c r="C345" s="4">
        <f t="shared" ca="1" si="43"/>
        <v>99</v>
      </c>
      <c r="D345" s="64">
        <f t="shared" ca="1" si="40"/>
        <v>4950</v>
      </c>
      <c r="E345" s="52">
        <f t="shared" ca="1" si="44"/>
        <v>21</v>
      </c>
      <c r="F345" s="4">
        <f t="shared" ca="1" si="45"/>
        <v>315</v>
      </c>
      <c r="G345" s="4">
        <f t="shared" ca="1" si="46"/>
        <v>0</v>
      </c>
      <c r="H345" s="4">
        <f t="shared" ca="1" si="47"/>
        <v>0</v>
      </c>
      <c r="I345" s="64">
        <f t="shared" ca="1" si="41"/>
        <v>4635</v>
      </c>
    </row>
    <row r="346" spans="1:9" x14ac:dyDescent="0.25">
      <c r="A346" s="184">
        <v>329</v>
      </c>
      <c r="B346" s="4">
        <f t="shared" ca="1" si="42"/>
        <v>107</v>
      </c>
      <c r="C346" s="4">
        <f t="shared" ca="1" si="43"/>
        <v>107</v>
      </c>
      <c r="D346" s="64">
        <f t="shared" ca="1" si="40"/>
        <v>5350</v>
      </c>
      <c r="E346" s="52">
        <f t="shared" ca="1" si="44"/>
        <v>13</v>
      </c>
      <c r="F346" s="4">
        <f t="shared" ca="1" si="45"/>
        <v>195</v>
      </c>
      <c r="G346" s="4">
        <f t="shared" ca="1" si="46"/>
        <v>0</v>
      </c>
      <c r="H346" s="4">
        <f t="shared" ca="1" si="47"/>
        <v>0</v>
      </c>
      <c r="I346" s="64">
        <f t="shared" ca="1" si="41"/>
        <v>5155</v>
      </c>
    </row>
    <row r="347" spans="1:9" x14ac:dyDescent="0.25">
      <c r="A347" s="184">
        <v>330</v>
      </c>
      <c r="B347" s="4">
        <f t="shared" ca="1" si="42"/>
        <v>93</v>
      </c>
      <c r="C347" s="4">
        <f t="shared" ca="1" si="43"/>
        <v>93</v>
      </c>
      <c r="D347" s="64">
        <f t="shared" ca="1" si="40"/>
        <v>4650</v>
      </c>
      <c r="E347" s="52">
        <f t="shared" ca="1" si="44"/>
        <v>27</v>
      </c>
      <c r="F347" s="4">
        <f t="shared" ca="1" si="45"/>
        <v>405</v>
      </c>
      <c r="G347" s="4">
        <f t="shared" ca="1" si="46"/>
        <v>0</v>
      </c>
      <c r="H347" s="4">
        <f t="shared" ca="1" si="47"/>
        <v>0</v>
      </c>
      <c r="I347" s="64">
        <f t="shared" ca="1" si="41"/>
        <v>4245</v>
      </c>
    </row>
    <row r="348" spans="1:9" x14ac:dyDescent="0.25">
      <c r="A348" s="184">
        <v>331</v>
      </c>
      <c r="B348" s="4">
        <f t="shared" ca="1" si="42"/>
        <v>120</v>
      </c>
      <c r="C348" s="4">
        <f t="shared" ca="1" si="43"/>
        <v>120</v>
      </c>
      <c r="D348" s="64">
        <f t="shared" ca="1" si="40"/>
        <v>6000</v>
      </c>
      <c r="E348" s="52">
        <f t="shared" ca="1" si="44"/>
        <v>0</v>
      </c>
      <c r="F348" s="4">
        <f t="shared" ca="1" si="45"/>
        <v>0</v>
      </c>
      <c r="G348" s="4">
        <f t="shared" ca="1" si="46"/>
        <v>0</v>
      </c>
      <c r="H348" s="4">
        <f t="shared" ca="1" si="47"/>
        <v>0</v>
      </c>
      <c r="I348" s="64">
        <f t="shared" ca="1" si="41"/>
        <v>6000</v>
      </c>
    </row>
    <row r="349" spans="1:9" x14ac:dyDescent="0.25">
      <c r="A349" s="184">
        <v>332</v>
      </c>
      <c r="B349" s="4">
        <f t="shared" ca="1" si="42"/>
        <v>105</v>
      </c>
      <c r="C349" s="4">
        <f t="shared" ca="1" si="43"/>
        <v>105</v>
      </c>
      <c r="D349" s="64">
        <f t="shared" ca="1" si="40"/>
        <v>5250</v>
      </c>
      <c r="E349" s="52">
        <f t="shared" ca="1" si="44"/>
        <v>15</v>
      </c>
      <c r="F349" s="4">
        <f t="shared" ca="1" si="45"/>
        <v>225</v>
      </c>
      <c r="G349" s="4">
        <f t="shared" ca="1" si="46"/>
        <v>0</v>
      </c>
      <c r="H349" s="4">
        <f t="shared" ca="1" si="47"/>
        <v>0</v>
      </c>
      <c r="I349" s="64">
        <f t="shared" ca="1" si="41"/>
        <v>5025</v>
      </c>
    </row>
    <row r="350" spans="1:9" x14ac:dyDescent="0.25">
      <c r="A350" s="184">
        <v>333</v>
      </c>
      <c r="B350" s="4">
        <f t="shared" ca="1" si="42"/>
        <v>118</v>
      </c>
      <c r="C350" s="4">
        <f t="shared" ca="1" si="43"/>
        <v>118</v>
      </c>
      <c r="D350" s="64">
        <f t="shared" ca="1" si="40"/>
        <v>5900</v>
      </c>
      <c r="E350" s="52">
        <f t="shared" ca="1" si="44"/>
        <v>2</v>
      </c>
      <c r="F350" s="4">
        <f t="shared" ca="1" si="45"/>
        <v>30</v>
      </c>
      <c r="G350" s="4">
        <f t="shared" ca="1" si="46"/>
        <v>0</v>
      </c>
      <c r="H350" s="4">
        <f t="shared" ca="1" si="47"/>
        <v>0</v>
      </c>
      <c r="I350" s="64">
        <f t="shared" ca="1" si="41"/>
        <v>5870</v>
      </c>
    </row>
    <row r="351" spans="1:9" x14ac:dyDescent="0.25">
      <c r="A351" s="184">
        <v>334</v>
      </c>
      <c r="B351" s="4">
        <f t="shared" ca="1" si="42"/>
        <v>100</v>
      </c>
      <c r="C351" s="4">
        <f t="shared" ca="1" si="43"/>
        <v>100</v>
      </c>
      <c r="D351" s="64">
        <f t="shared" ca="1" si="40"/>
        <v>5000</v>
      </c>
      <c r="E351" s="52">
        <f t="shared" ca="1" si="44"/>
        <v>20</v>
      </c>
      <c r="F351" s="4">
        <f t="shared" ca="1" si="45"/>
        <v>300</v>
      </c>
      <c r="G351" s="4">
        <f t="shared" ca="1" si="46"/>
        <v>0</v>
      </c>
      <c r="H351" s="4">
        <f t="shared" ca="1" si="47"/>
        <v>0</v>
      </c>
      <c r="I351" s="64">
        <f t="shared" ca="1" si="41"/>
        <v>4700</v>
      </c>
    </row>
    <row r="352" spans="1:9" x14ac:dyDescent="0.25">
      <c r="A352" s="184">
        <v>335</v>
      </c>
      <c r="B352" s="4">
        <f t="shared" ca="1" si="42"/>
        <v>105</v>
      </c>
      <c r="C352" s="4">
        <f t="shared" ca="1" si="43"/>
        <v>105</v>
      </c>
      <c r="D352" s="64">
        <f t="shared" ca="1" si="40"/>
        <v>5250</v>
      </c>
      <c r="E352" s="52">
        <f t="shared" ca="1" si="44"/>
        <v>15</v>
      </c>
      <c r="F352" s="4">
        <f t="shared" ca="1" si="45"/>
        <v>225</v>
      </c>
      <c r="G352" s="4">
        <f t="shared" ca="1" si="46"/>
        <v>0</v>
      </c>
      <c r="H352" s="4">
        <f t="shared" ca="1" si="47"/>
        <v>0</v>
      </c>
      <c r="I352" s="64">
        <f t="shared" ca="1" si="41"/>
        <v>5025</v>
      </c>
    </row>
    <row r="353" spans="1:9" x14ac:dyDescent="0.25">
      <c r="A353" s="184">
        <v>336</v>
      </c>
      <c r="B353" s="4">
        <f t="shared" ca="1" si="42"/>
        <v>90</v>
      </c>
      <c r="C353" s="4">
        <f t="shared" ca="1" si="43"/>
        <v>90</v>
      </c>
      <c r="D353" s="64">
        <f t="shared" ca="1" si="40"/>
        <v>4500</v>
      </c>
      <c r="E353" s="52">
        <f t="shared" ca="1" si="44"/>
        <v>30</v>
      </c>
      <c r="F353" s="4">
        <f t="shared" ca="1" si="45"/>
        <v>450</v>
      </c>
      <c r="G353" s="4">
        <f t="shared" ca="1" si="46"/>
        <v>0</v>
      </c>
      <c r="H353" s="4">
        <f t="shared" ca="1" si="47"/>
        <v>0</v>
      </c>
      <c r="I353" s="64">
        <f t="shared" ca="1" si="41"/>
        <v>4050</v>
      </c>
    </row>
    <row r="354" spans="1:9" x14ac:dyDescent="0.25">
      <c r="A354" s="184">
        <v>337</v>
      </c>
      <c r="B354" s="4">
        <f t="shared" ca="1" si="42"/>
        <v>120</v>
      </c>
      <c r="C354" s="4">
        <f t="shared" ca="1" si="43"/>
        <v>120</v>
      </c>
      <c r="D354" s="64">
        <f t="shared" ca="1" si="40"/>
        <v>6000</v>
      </c>
      <c r="E354" s="52">
        <f t="shared" ca="1" si="44"/>
        <v>0</v>
      </c>
      <c r="F354" s="4">
        <f t="shared" ca="1" si="45"/>
        <v>0</v>
      </c>
      <c r="G354" s="4">
        <f t="shared" ca="1" si="46"/>
        <v>0</v>
      </c>
      <c r="H354" s="4">
        <f t="shared" ca="1" si="47"/>
        <v>0</v>
      </c>
      <c r="I354" s="64">
        <f t="shared" ca="1" si="41"/>
        <v>6000</v>
      </c>
    </row>
    <row r="355" spans="1:9" x14ac:dyDescent="0.25">
      <c r="A355" s="184">
        <v>338</v>
      </c>
      <c r="B355" s="4">
        <f t="shared" ca="1" si="42"/>
        <v>88</v>
      </c>
      <c r="C355" s="4">
        <f t="shared" ca="1" si="43"/>
        <v>88</v>
      </c>
      <c r="D355" s="64">
        <f t="shared" ca="1" si="40"/>
        <v>4400</v>
      </c>
      <c r="E355" s="52">
        <f t="shared" ca="1" si="44"/>
        <v>32</v>
      </c>
      <c r="F355" s="4">
        <f t="shared" ca="1" si="45"/>
        <v>480</v>
      </c>
      <c r="G355" s="4">
        <f t="shared" ca="1" si="46"/>
        <v>0</v>
      </c>
      <c r="H355" s="4">
        <f t="shared" ca="1" si="47"/>
        <v>0</v>
      </c>
      <c r="I355" s="64">
        <f t="shared" ca="1" si="41"/>
        <v>3920</v>
      </c>
    </row>
    <row r="356" spans="1:9" x14ac:dyDescent="0.25">
      <c r="A356" s="184">
        <v>339</v>
      </c>
      <c r="B356" s="4">
        <f t="shared" ca="1" si="42"/>
        <v>94</v>
      </c>
      <c r="C356" s="4">
        <f t="shared" ca="1" si="43"/>
        <v>94</v>
      </c>
      <c r="D356" s="64">
        <f t="shared" ca="1" si="40"/>
        <v>4700</v>
      </c>
      <c r="E356" s="52">
        <f t="shared" ca="1" si="44"/>
        <v>26</v>
      </c>
      <c r="F356" s="4">
        <f t="shared" ca="1" si="45"/>
        <v>390</v>
      </c>
      <c r="G356" s="4">
        <f t="shared" ca="1" si="46"/>
        <v>0</v>
      </c>
      <c r="H356" s="4">
        <f t="shared" ca="1" si="47"/>
        <v>0</v>
      </c>
      <c r="I356" s="64">
        <f t="shared" ca="1" si="41"/>
        <v>4310</v>
      </c>
    </row>
    <row r="357" spans="1:9" x14ac:dyDescent="0.25">
      <c r="A357" s="184">
        <v>340</v>
      </c>
      <c r="B357" s="4">
        <f t="shared" ca="1" si="42"/>
        <v>103</v>
      </c>
      <c r="C357" s="4">
        <f t="shared" ca="1" si="43"/>
        <v>103</v>
      </c>
      <c r="D357" s="64">
        <f t="shared" ca="1" si="40"/>
        <v>5150</v>
      </c>
      <c r="E357" s="52">
        <f t="shared" ca="1" si="44"/>
        <v>17</v>
      </c>
      <c r="F357" s="4">
        <f t="shared" ca="1" si="45"/>
        <v>255</v>
      </c>
      <c r="G357" s="4">
        <f t="shared" ca="1" si="46"/>
        <v>0</v>
      </c>
      <c r="H357" s="4">
        <f t="shared" ca="1" si="47"/>
        <v>0</v>
      </c>
      <c r="I357" s="64">
        <f t="shared" ca="1" si="41"/>
        <v>4895</v>
      </c>
    </row>
    <row r="358" spans="1:9" x14ac:dyDescent="0.25">
      <c r="A358" s="184">
        <v>341</v>
      </c>
      <c r="B358" s="4">
        <f t="shared" ca="1" si="42"/>
        <v>74</v>
      </c>
      <c r="C358" s="4">
        <f t="shared" ca="1" si="43"/>
        <v>74</v>
      </c>
      <c r="D358" s="64">
        <f t="shared" ca="1" si="40"/>
        <v>3700</v>
      </c>
      <c r="E358" s="52">
        <f t="shared" ca="1" si="44"/>
        <v>46</v>
      </c>
      <c r="F358" s="4">
        <f t="shared" ca="1" si="45"/>
        <v>690</v>
      </c>
      <c r="G358" s="4">
        <f t="shared" ca="1" si="46"/>
        <v>0</v>
      </c>
      <c r="H358" s="4">
        <f t="shared" ca="1" si="47"/>
        <v>0</v>
      </c>
      <c r="I358" s="64">
        <f t="shared" ca="1" si="41"/>
        <v>3010</v>
      </c>
    </row>
    <row r="359" spans="1:9" x14ac:dyDescent="0.25">
      <c r="A359" s="184">
        <v>342</v>
      </c>
      <c r="B359" s="4">
        <f t="shared" ca="1" si="42"/>
        <v>93</v>
      </c>
      <c r="C359" s="4">
        <f t="shared" ca="1" si="43"/>
        <v>93</v>
      </c>
      <c r="D359" s="64">
        <f t="shared" ca="1" si="40"/>
        <v>4650</v>
      </c>
      <c r="E359" s="52">
        <f t="shared" ca="1" si="44"/>
        <v>27</v>
      </c>
      <c r="F359" s="4">
        <f t="shared" ca="1" si="45"/>
        <v>405</v>
      </c>
      <c r="G359" s="4">
        <f t="shared" ca="1" si="46"/>
        <v>0</v>
      </c>
      <c r="H359" s="4">
        <f t="shared" ca="1" si="47"/>
        <v>0</v>
      </c>
      <c r="I359" s="64">
        <f t="shared" ca="1" si="41"/>
        <v>4245</v>
      </c>
    </row>
    <row r="360" spans="1:9" x14ac:dyDescent="0.25">
      <c r="A360" s="184">
        <v>343</v>
      </c>
      <c r="B360" s="4">
        <f t="shared" ca="1" si="42"/>
        <v>87</v>
      </c>
      <c r="C360" s="4">
        <f t="shared" ca="1" si="43"/>
        <v>87</v>
      </c>
      <c r="D360" s="64">
        <f t="shared" ca="1" si="40"/>
        <v>4350</v>
      </c>
      <c r="E360" s="52">
        <f t="shared" ca="1" si="44"/>
        <v>33</v>
      </c>
      <c r="F360" s="4">
        <f t="shared" ca="1" si="45"/>
        <v>495</v>
      </c>
      <c r="G360" s="4">
        <f t="shared" ca="1" si="46"/>
        <v>0</v>
      </c>
      <c r="H360" s="4">
        <f t="shared" ca="1" si="47"/>
        <v>0</v>
      </c>
      <c r="I360" s="64">
        <f t="shared" ca="1" si="41"/>
        <v>3855</v>
      </c>
    </row>
    <row r="361" spans="1:9" x14ac:dyDescent="0.25">
      <c r="A361" s="184">
        <v>344</v>
      </c>
      <c r="B361" s="4">
        <f t="shared" ca="1" si="42"/>
        <v>94</v>
      </c>
      <c r="C361" s="4">
        <f t="shared" ca="1" si="43"/>
        <v>94</v>
      </c>
      <c r="D361" s="64">
        <f t="shared" ca="1" si="40"/>
        <v>4700</v>
      </c>
      <c r="E361" s="52">
        <f t="shared" ca="1" si="44"/>
        <v>26</v>
      </c>
      <c r="F361" s="4">
        <f t="shared" ca="1" si="45"/>
        <v>390</v>
      </c>
      <c r="G361" s="4">
        <f t="shared" ca="1" si="46"/>
        <v>0</v>
      </c>
      <c r="H361" s="4">
        <f t="shared" ca="1" si="47"/>
        <v>0</v>
      </c>
      <c r="I361" s="64">
        <f t="shared" ca="1" si="41"/>
        <v>4310</v>
      </c>
    </row>
    <row r="362" spans="1:9" x14ac:dyDescent="0.25">
      <c r="A362" s="184">
        <v>345</v>
      </c>
      <c r="B362" s="4">
        <f t="shared" ca="1" si="42"/>
        <v>74</v>
      </c>
      <c r="C362" s="4">
        <f t="shared" ca="1" si="43"/>
        <v>74</v>
      </c>
      <c r="D362" s="64">
        <f t="shared" ca="1" si="40"/>
        <v>3700</v>
      </c>
      <c r="E362" s="52">
        <f t="shared" ca="1" si="44"/>
        <v>46</v>
      </c>
      <c r="F362" s="4">
        <f t="shared" ca="1" si="45"/>
        <v>690</v>
      </c>
      <c r="G362" s="4">
        <f t="shared" ca="1" si="46"/>
        <v>0</v>
      </c>
      <c r="H362" s="4">
        <f t="shared" ca="1" si="47"/>
        <v>0</v>
      </c>
      <c r="I362" s="64">
        <f t="shared" ca="1" si="41"/>
        <v>3010</v>
      </c>
    </row>
    <row r="363" spans="1:9" x14ac:dyDescent="0.25">
      <c r="A363" s="184">
        <v>346</v>
      </c>
      <c r="B363" s="4">
        <f t="shared" ca="1" si="42"/>
        <v>126</v>
      </c>
      <c r="C363" s="4">
        <f t="shared" ca="1" si="43"/>
        <v>120</v>
      </c>
      <c r="D363" s="64">
        <f t="shared" ca="1" si="40"/>
        <v>6000</v>
      </c>
      <c r="E363" s="52">
        <f t="shared" ca="1" si="44"/>
        <v>0</v>
      </c>
      <c r="F363" s="4">
        <f t="shared" ca="1" si="45"/>
        <v>0</v>
      </c>
      <c r="G363" s="4">
        <f t="shared" ca="1" si="46"/>
        <v>6</v>
      </c>
      <c r="H363" s="4">
        <f t="shared" ca="1" si="47"/>
        <v>180</v>
      </c>
      <c r="I363" s="64">
        <f t="shared" ca="1" si="41"/>
        <v>5820</v>
      </c>
    </row>
    <row r="364" spans="1:9" x14ac:dyDescent="0.25">
      <c r="A364" s="184">
        <v>347</v>
      </c>
      <c r="B364" s="4">
        <f t="shared" ca="1" si="42"/>
        <v>58</v>
      </c>
      <c r="C364" s="4">
        <f t="shared" ca="1" si="43"/>
        <v>58</v>
      </c>
      <c r="D364" s="64">
        <f t="shared" ca="1" si="40"/>
        <v>2900</v>
      </c>
      <c r="E364" s="52">
        <f t="shared" ca="1" si="44"/>
        <v>62</v>
      </c>
      <c r="F364" s="4">
        <f t="shared" ca="1" si="45"/>
        <v>930</v>
      </c>
      <c r="G364" s="4">
        <f t="shared" ca="1" si="46"/>
        <v>0</v>
      </c>
      <c r="H364" s="4">
        <f t="shared" ca="1" si="47"/>
        <v>0</v>
      </c>
      <c r="I364" s="64">
        <f t="shared" ca="1" si="41"/>
        <v>1970</v>
      </c>
    </row>
    <row r="365" spans="1:9" x14ac:dyDescent="0.25">
      <c r="A365" s="184">
        <v>348</v>
      </c>
      <c r="B365" s="4">
        <f t="shared" ca="1" si="42"/>
        <v>85</v>
      </c>
      <c r="C365" s="4">
        <f t="shared" ca="1" si="43"/>
        <v>85</v>
      </c>
      <c r="D365" s="64">
        <f t="shared" ca="1" si="40"/>
        <v>4250</v>
      </c>
      <c r="E365" s="52">
        <f t="shared" ca="1" si="44"/>
        <v>35</v>
      </c>
      <c r="F365" s="4">
        <f t="shared" ca="1" si="45"/>
        <v>525</v>
      </c>
      <c r="G365" s="4">
        <f t="shared" ca="1" si="46"/>
        <v>0</v>
      </c>
      <c r="H365" s="4">
        <f t="shared" ca="1" si="47"/>
        <v>0</v>
      </c>
      <c r="I365" s="64">
        <f t="shared" ca="1" si="41"/>
        <v>3725</v>
      </c>
    </row>
    <row r="366" spans="1:9" x14ac:dyDescent="0.25">
      <c r="A366" s="184">
        <v>349</v>
      </c>
      <c r="B366" s="4">
        <f t="shared" ca="1" si="42"/>
        <v>108</v>
      </c>
      <c r="C366" s="4">
        <f t="shared" ca="1" si="43"/>
        <v>108</v>
      </c>
      <c r="D366" s="64">
        <f t="shared" ca="1" si="40"/>
        <v>5400</v>
      </c>
      <c r="E366" s="52">
        <f t="shared" ca="1" si="44"/>
        <v>12</v>
      </c>
      <c r="F366" s="4">
        <f t="shared" ca="1" si="45"/>
        <v>180</v>
      </c>
      <c r="G366" s="4">
        <f t="shared" ca="1" si="46"/>
        <v>0</v>
      </c>
      <c r="H366" s="4">
        <f t="shared" ca="1" si="47"/>
        <v>0</v>
      </c>
      <c r="I366" s="64">
        <f t="shared" ca="1" si="41"/>
        <v>5220</v>
      </c>
    </row>
    <row r="367" spans="1:9" x14ac:dyDescent="0.25">
      <c r="A367" s="184">
        <v>350</v>
      </c>
      <c r="B367" s="4">
        <f t="shared" ca="1" si="42"/>
        <v>97</v>
      </c>
      <c r="C367" s="4">
        <f t="shared" ca="1" si="43"/>
        <v>97</v>
      </c>
      <c r="D367" s="64">
        <f t="shared" ca="1" si="40"/>
        <v>4850</v>
      </c>
      <c r="E367" s="52">
        <f t="shared" ca="1" si="44"/>
        <v>23</v>
      </c>
      <c r="F367" s="4">
        <f t="shared" ca="1" si="45"/>
        <v>345</v>
      </c>
      <c r="G367" s="4">
        <f t="shared" ca="1" si="46"/>
        <v>0</v>
      </c>
      <c r="H367" s="4">
        <f t="shared" ca="1" si="47"/>
        <v>0</v>
      </c>
      <c r="I367" s="64">
        <f t="shared" ca="1" si="41"/>
        <v>4505</v>
      </c>
    </row>
    <row r="368" spans="1:9" x14ac:dyDescent="0.25">
      <c r="A368" s="184">
        <v>351</v>
      </c>
      <c r="B368" s="4">
        <f t="shared" ca="1" si="42"/>
        <v>102</v>
      </c>
      <c r="C368" s="4">
        <f t="shared" ca="1" si="43"/>
        <v>102</v>
      </c>
      <c r="D368" s="64">
        <f t="shared" ca="1" si="40"/>
        <v>5100</v>
      </c>
      <c r="E368" s="52">
        <f t="shared" ca="1" si="44"/>
        <v>18</v>
      </c>
      <c r="F368" s="4">
        <f t="shared" ca="1" si="45"/>
        <v>270</v>
      </c>
      <c r="G368" s="4">
        <f t="shared" ca="1" si="46"/>
        <v>0</v>
      </c>
      <c r="H368" s="4">
        <f t="shared" ca="1" si="47"/>
        <v>0</v>
      </c>
      <c r="I368" s="64">
        <f t="shared" ca="1" si="41"/>
        <v>4830</v>
      </c>
    </row>
    <row r="369" spans="1:9" x14ac:dyDescent="0.25">
      <c r="A369" s="184">
        <v>352</v>
      </c>
      <c r="B369" s="4">
        <f t="shared" ca="1" si="42"/>
        <v>106</v>
      </c>
      <c r="C369" s="4">
        <f t="shared" ca="1" si="43"/>
        <v>106</v>
      </c>
      <c r="D369" s="64">
        <f t="shared" ca="1" si="40"/>
        <v>5300</v>
      </c>
      <c r="E369" s="52">
        <f t="shared" ca="1" si="44"/>
        <v>14</v>
      </c>
      <c r="F369" s="4">
        <f t="shared" ca="1" si="45"/>
        <v>210</v>
      </c>
      <c r="G369" s="4">
        <f t="shared" ca="1" si="46"/>
        <v>0</v>
      </c>
      <c r="H369" s="4">
        <f t="shared" ca="1" si="47"/>
        <v>0</v>
      </c>
      <c r="I369" s="64">
        <f t="shared" ca="1" si="41"/>
        <v>5090</v>
      </c>
    </row>
    <row r="370" spans="1:9" x14ac:dyDescent="0.25">
      <c r="A370" s="184">
        <v>353</v>
      </c>
      <c r="B370" s="4">
        <f t="shared" ca="1" si="42"/>
        <v>142</v>
      </c>
      <c r="C370" s="4">
        <f t="shared" ca="1" si="43"/>
        <v>120</v>
      </c>
      <c r="D370" s="64">
        <f t="shared" ca="1" si="40"/>
        <v>6000</v>
      </c>
      <c r="E370" s="52">
        <f t="shared" ca="1" si="44"/>
        <v>0</v>
      </c>
      <c r="F370" s="4">
        <f t="shared" ca="1" si="45"/>
        <v>0</v>
      </c>
      <c r="G370" s="4">
        <f t="shared" ca="1" si="46"/>
        <v>22</v>
      </c>
      <c r="H370" s="4">
        <f t="shared" ca="1" si="47"/>
        <v>660</v>
      </c>
      <c r="I370" s="64">
        <f t="shared" ca="1" si="41"/>
        <v>5340</v>
      </c>
    </row>
    <row r="371" spans="1:9" x14ac:dyDescent="0.25">
      <c r="A371" s="184">
        <v>354</v>
      </c>
      <c r="B371" s="4">
        <f t="shared" ca="1" si="42"/>
        <v>90</v>
      </c>
      <c r="C371" s="4">
        <f t="shared" ca="1" si="43"/>
        <v>90</v>
      </c>
      <c r="D371" s="64">
        <f t="shared" ca="1" si="40"/>
        <v>4500</v>
      </c>
      <c r="E371" s="52">
        <f t="shared" ca="1" si="44"/>
        <v>30</v>
      </c>
      <c r="F371" s="4">
        <f t="shared" ca="1" si="45"/>
        <v>450</v>
      </c>
      <c r="G371" s="4">
        <f t="shared" ca="1" si="46"/>
        <v>0</v>
      </c>
      <c r="H371" s="4">
        <f t="shared" ca="1" si="47"/>
        <v>0</v>
      </c>
      <c r="I371" s="64">
        <f t="shared" ca="1" si="41"/>
        <v>4050</v>
      </c>
    </row>
    <row r="372" spans="1:9" x14ac:dyDescent="0.25">
      <c r="A372" s="184">
        <v>355</v>
      </c>
      <c r="B372" s="4">
        <f t="shared" ca="1" si="42"/>
        <v>79</v>
      </c>
      <c r="C372" s="4">
        <f t="shared" ca="1" si="43"/>
        <v>79</v>
      </c>
      <c r="D372" s="64">
        <f t="shared" ca="1" si="40"/>
        <v>3950</v>
      </c>
      <c r="E372" s="52">
        <f t="shared" ca="1" si="44"/>
        <v>41</v>
      </c>
      <c r="F372" s="4">
        <f t="shared" ca="1" si="45"/>
        <v>615</v>
      </c>
      <c r="G372" s="4">
        <f t="shared" ca="1" si="46"/>
        <v>0</v>
      </c>
      <c r="H372" s="4">
        <f t="shared" ca="1" si="47"/>
        <v>0</v>
      </c>
      <c r="I372" s="64">
        <f t="shared" ca="1" si="41"/>
        <v>3335</v>
      </c>
    </row>
    <row r="373" spans="1:9" x14ac:dyDescent="0.25">
      <c r="A373" s="184">
        <v>356</v>
      </c>
      <c r="B373" s="4">
        <f t="shared" ca="1" si="42"/>
        <v>107</v>
      </c>
      <c r="C373" s="4">
        <f t="shared" ca="1" si="43"/>
        <v>107</v>
      </c>
      <c r="D373" s="64">
        <f t="shared" ca="1" si="40"/>
        <v>5350</v>
      </c>
      <c r="E373" s="52">
        <f t="shared" ca="1" si="44"/>
        <v>13</v>
      </c>
      <c r="F373" s="4">
        <f t="shared" ca="1" si="45"/>
        <v>195</v>
      </c>
      <c r="G373" s="4">
        <f t="shared" ca="1" si="46"/>
        <v>0</v>
      </c>
      <c r="H373" s="4">
        <f t="shared" ca="1" si="47"/>
        <v>0</v>
      </c>
      <c r="I373" s="64">
        <f t="shared" ca="1" si="41"/>
        <v>5155</v>
      </c>
    </row>
    <row r="374" spans="1:9" x14ac:dyDescent="0.25">
      <c r="A374" s="184">
        <v>357</v>
      </c>
      <c r="B374" s="4">
        <f t="shared" ca="1" si="42"/>
        <v>95</v>
      </c>
      <c r="C374" s="4">
        <f t="shared" ca="1" si="43"/>
        <v>95</v>
      </c>
      <c r="D374" s="64">
        <f t="shared" ca="1" si="40"/>
        <v>4750</v>
      </c>
      <c r="E374" s="52">
        <f t="shared" ca="1" si="44"/>
        <v>25</v>
      </c>
      <c r="F374" s="4">
        <f t="shared" ca="1" si="45"/>
        <v>375</v>
      </c>
      <c r="G374" s="4">
        <f t="shared" ca="1" si="46"/>
        <v>0</v>
      </c>
      <c r="H374" s="4">
        <f t="shared" ca="1" si="47"/>
        <v>0</v>
      </c>
      <c r="I374" s="64">
        <f t="shared" ca="1" si="41"/>
        <v>4375</v>
      </c>
    </row>
    <row r="375" spans="1:9" x14ac:dyDescent="0.25">
      <c r="A375" s="184">
        <v>358</v>
      </c>
      <c r="B375" s="4">
        <f t="shared" ca="1" si="42"/>
        <v>86</v>
      </c>
      <c r="C375" s="4">
        <f t="shared" ca="1" si="43"/>
        <v>86</v>
      </c>
      <c r="D375" s="64">
        <f t="shared" ca="1" si="40"/>
        <v>4300</v>
      </c>
      <c r="E375" s="52">
        <f t="shared" ca="1" si="44"/>
        <v>34</v>
      </c>
      <c r="F375" s="4">
        <f t="shared" ca="1" si="45"/>
        <v>510</v>
      </c>
      <c r="G375" s="4">
        <f t="shared" ca="1" si="46"/>
        <v>0</v>
      </c>
      <c r="H375" s="4">
        <f t="shared" ca="1" si="47"/>
        <v>0</v>
      </c>
      <c r="I375" s="64">
        <f t="shared" ca="1" si="41"/>
        <v>3790</v>
      </c>
    </row>
    <row r="376" spans="1:9" x14ac:dyDescent="0.25">
      <c r="A376" s="184">
        <v>359</v>
      </c>
      <c r="B376" s="4">
        <f t="shared" ca="1" si="42"/>
        <v>55</v>
      </c>
      <c r="C376" s="4">
        <f t="shared" ca="1" si="43"/>
        <v>55</v>
      </c>
      <c r="D376" s="64">
        <f t="shared" ca="1" si="40"/>
        <v>2750</v>
      </c>
      <c r="E376" s="52">
        <f t="shared" ca="1" si="44"/>
        <v>65</v>
      </c>
      <c r="F376" s="4">
        <f t="shared" ca="1" si="45"/>
        <v>975</v>
      </c>
      <c r="G376" s="4">
        <f t="shared" ca="1" si="46"/>
        <v>0</v>
      </c>
      <c r="H376" s="4">
        <f t="shared" ca="1" si="47"/>
        <v>0</v>
      </c>
      <c r="I376" s="64">
        <f t="shared" ca="1" si="41"/>
        <v>1775</v>
      </c>
    </row>
    <row r="377" spans="1:9" x14ac:dyDescent="0.25">
      <c r="A377" s="184">
        <v>360</v>
      </c>
      <c r="B377" s="4">
        <f t="shared" ca="1" si="42"/>
        <v>109</v>
      </c>
      <c r="C377" s="4">
        <f t="shared" ca="1" si="43"/>
        <v>109</v>
      </c>
      <c r="D377" s="64">
        <f t="shared" ca="1" si="40"/>
        <v>5450</v>
      </c>
      <c r="E377" s="52">
        <f t="shared" ca="1" si="44"/>
        <v>11</v>
      </c>
      <c r="F377" s="4">
        <f t="shared" ca="1" si="45"/>
        <v>165</v>
      </c>
      <c r="G377" s="4">
        <f t="shared" ca="1" si="46"/>
        <v>0</v>
      </c>
      <c r="H377" s="4">
        <f t="shared" ca="1" si="47"/>
        <v>0</v>
      </c>
      <c r="I377" s="64">
        <f t="shared" ca="1" si="41"/>
        <v>5285</v>
      </c>
    </row>
    <row r="378" spans="1:9" x14ac:dyDescent="0.25">
      <c r="A378" s="184">
        <v>361</v>
      </c>
      <c r="B378" s="4">
        <f t="shared" ca="1" si="42"/>
        <v>114</v>
      </c>
      <c r="C378" s="4">
        <f t="shared" ca="1" si="43"/>
        <v>114</v>
      </c>
      <c r="D378" s="64">
        <f t="shared" ca="1" si="40"/>
        <v>5700</v>
      </c>
      <c r="E378" s="52">
        <f t="shared" ca="1" si="44"/>
        <v>6</v>
      </c>
      <c r="F378" s="4">
        <f t="shared" ca="1" si="45"/>
        <v>90</v>
      </c>
      <c r="G378" s="4">
        <f t="shared" ca="1" si="46"/>
        <v>0</v>
      </c>
      <c r="H378" s="4">
        <f t="shared" ca="1" si="47"/>
        <v>0</v>
      </c>
      <c r="I378" s="64">
        <f t="shared" ca="1" si="41"/>
        <v>5610</v>
      </c>
    </row>
    <row r="379" spans="1:9" x14ac:dyDescent="0.25">
      <c r="A379" s="184">
        <v>362</v>
      </c>
      <c r="B379" s="4">
        <f t="shared" ca="1" si="42"/>
        <v>108</v>
      </c>
      <c r="C379" s="4">
        <f t="shared" ca="1" si="43"/>
        <v>108</v>
      </c>
      <c r="D379" s="64">
        <f t="shared" ca="1" si="40"/>
        <v>5400</v>
      </c>
      <c r="E379" s="52">
        <f t="shared" ca="1" si="44"/>
        <v>12</v>
      </c>
      <c r="F379" s="4">
        <f t="shared" ca="1" si="45"/>
        <v>180</v>
      </c>
      <c r="G379" s="4">
        <f t="shared" ca="1" si="46"/>
        <v>0</v>
      </c>
      <c r="H379" s="4">
        <f t="shared" ca="1" si="47"/>
        <v>0</v>
      </c>
      <c r="I379" s="64">
        <f t="shared" ca="1" si="41"/>
        <v>5220</v>
      </c>
    </row>
    <row r="380" spans="1:9" x14ac:dyDescent="0.25">
      <c r="A380" s="184">
        <v>363</v>
      </c>
      <c r="B380" s="4">
        <f t="shared" ca="1" si="42"/>
        <v>72</v>
      </c>
      <c r="C380" s="4">
        <f t="shared" ca="1" si="43"/>
        <v>72</v>
      </c>
      <c r="D380" s="64">
        <f t="shared" ca="1" si="40"/>
        <v>3600</v>
      </c>
      <c r="E380" s="52">
        <f t="shared" ca="1" si="44"/>
        <v>48</v>
      </c>
      <c r="F380" s="4">
        <f t="shared" ca="1" si="45"/>
        <v>720</v>
      </c>
      <c r="G380" s="4">
        <f t="shared" ca="1" si="46"/>
        <v>0</v>
      </c>
      <c r="H380" s="4">
        <f t="shared" ca="1" si="47"/>
        <v>0</v>
      </c>
      <c r="I380" s="64">
        <f t="shared" ca="1" si="41"/>
        <v>2880</v>
      </c>
    </row>
    <row r="381" spans="1:9" x14ac:dyDescent="0.25">
      <c r="A381" s="184">
        <v>364</v>
      </c>
      <c r="B381" s="4">
        <f t="shared" ca="1" si="42"/>
        <v>138</v>
      </c>
      <c r="C381" s="4">
        <f t="shared" ca="1" si="43"/>
        <v>120</v>
      </c>
      <c r="D381" s="64">
        <f t="shared" ca="1" si="40"/>
        <v>6000</v>
      </c>
      <c r="E381" s="52">
        <f t="shared" ca="1" si="44"/>
        <v>0</v>
      </c>
      <c r="F381" s="4">
        <f t="shared" ca="1" si="45"/>
        <v>0</v>
      </c>
      <c r="G381" s="4">
        <f t="shared" ca="1" si="46"/>
        <v>18</v>
      </c>
      <c r="H381" s="4">
        <f t="shared" ca="1" si="47"/>
        <v>540</v>
      </c>
      <c r="I381" s="64">
        <f t="shared" ca="1" si="41"/>
        <v>5460</v>
      </c>
    </row>
    <row r="382" spans="1:9" x14ac:dyDescent="0.25">
      <c r="A382" s="184">
        <v>365</v>
      </c>
      <c r="B382" s="4">
        <f t="shared" ca="1" si="42"/>
        <v>110</v>
      </c>
      <c r="C382" s="4">
        <f t="shared" ca="1" si="43"/>
        <v>110</v>
      </c>
      <c r="D382" s="64">
        <f t="shared" ref="D382:D445" ca="1" si="48">$C$3*C382</f>
        <v>5500</v>
      </c>
      <c r="E382" s="52">
        <f t="shared" ca="1" si="44"/>
        <v>10</v>
      </c>
      <c r="F382" s="4">
        <f t="shared" ca="1" si="45"/>
        <v>150</v>
      </c>
      <c r="G382" s="4">
        <f t="shared" ca="1" si="46"/>
        <v>0</v>
      </c>
      <c r="H382" s="4">
        <f t="shared" ca="1" si="47"/>
        <v>0</v>
      </c>
      <c r="I382" s="64">
        <f t="shared" ref="I382:I445" ca="1" si="49">D382-F382-H382</f>
        <v>5350</v>
      </c>
    </row>
    <row r="383" spans="1:9" x14ac:dyDescent="0.25">
      <c r="A383" s="184">
        <v>366</v>
      </c>
      <c r="B383" s="4">
        <f t="shared" ca="1" si="42"/>
        <v>116</v>
      </c>
      <c r="C383" s="4">
        <f t="shared" ca="1" si="43"/>
        <v>116</v>
      </c>
      <c r="D383" s="64">
        <f t="shared" ca="1" si="48"/>
        <v>5800</v>
      </c>
      <c r="E383" s="52">
        <f t="shared" ca="1" si="44"/>
        <v>4</v>
      </c>
      <c r="F383" s="4">
        <f t="shared" ca="1" si="45"/>
        <v>60</v>
      </c>
      <c r="G383" s="4">
        <f t="shared" ca="1" si="46"/>
        <v>0</v>
      </c>
      <c r="H383" s="4">
        <f t="shared" ca="1" si="47"/>
        <v>0</v>
      </c>
      <c r="I383" s="64">
        <f t="shared" ca="1" si="49"/>
        <v>5740</v>
      </c>
    </row>
    <row r="384" spans="1:9" x14ac:dyDescent="0.25">
      <c r="A384" s="184">
        <v>367</v>
      </c>
      <c r="B384" s="4">
        <f t="shared" ca="1" si="42"/>
        <v>113</v>
      </c>
      <c r="C384" s="4">
        <f t="shared" ca="1" si="43"/>
        <v>113</v>
      </c>
      <c r="D384" s="64">
        <f t="shared" ca="1" si="48"/>
        <v>5650</v>
      </c>
      <c r="E384" s="52">
        <f t="shared" ca="1" si="44"/>
        <v>7</v>
      </c>
      <c r="F384" s="4">
        <f t="shared" ca="1" si="45"/>
        <v>105</v>
      </c>
      <c r="G384" s="4">
        <f t="shared" ca="1" si="46"/>
        <v>0</v>
      </c>
      <c r="H384" s="4">
        <f t="shared" ca="1" si="47"/>
        <v>0</v>
      </c>
      <c r="I384" s="64">
        <f t="shared" ca="1" si="49"/>
        <v>5545</v>
      </c>
    </row>
    <row r="385" spans="1:9" x14ac:dyDescent="0.25">
      <c r="A385" s="184">
        <v>368</v>
      </c>
      <c r="B385" s="4">
        <f t="shared" ca="1" si="42"/>
        <v>116</v>
      </c>
      <c r="C385" s="4">
        <f t="shared" ca="1" si="43"/>
        <v>116</v>
      </c>
      <c r="D385" s="64">
        <f t="shared" ca="1" si="48"/>
        <v>5800</v>
      </c>
      <c r="E385" s="52">
        <f t="shared" ca="1" si="44"/>
        <v>4</v>
      </c>
      <c r="F385" s="4">
        <f t="shared" ca="1" si="45"/>
        <v>60</v>
      </c>
      <c r="G385" s="4">
        <f t="shared" ca="1" si="46"/>
        <v>0</v>
      </c>
      <c r="H385" s="4">
        <f t="shared" ca="1" si="47"/>
        <v>0</v>
      </c>
      <c r="I385" s="64">
        <f t="shared" ca="1" si="49"/>
        <v>5740</v>
      </c>
    </row>
    <row r="386" spans="1:9" x14ac:dyDescent="0.25">
      <c r="A386" s="184">
        <v>369</v>
      </c>
      <c r="B386" s="4">
        <f t="shared" ca="1" si="42"/>
        <v>82</v>
      </c>
      <c r="C386" s="4">
        <f t="shared" ca="1" si="43"/>
        <v>82</v>
      </c>
      <c r="D386" s="64">
        <f t="shared" ca="1" si="48"/>
        <v>4100</v>
      </c>
      <c r="E386" s="52">
        <f t="shared" ca="1" si="44"/>
        <v>38</v>
      </c>
      <c r="F386" s="4">
        <f t="shared" ca="1" si="45"/>
        <v>570</v>
      </c>
      <c r="G386" s="4">
        <f t="shared" ca="1" si="46"/>
        <v>0</v>
      </c>
      <c r="H386" s="4">
        <f t="shared" ca="1" si="47"/>
        <v>0</v>
      </c>
      <c r="I386" s="64">
        <f t="shared" ca="1" si="49"/>
        <v>3530</v>
      </c>
    </row>
    <row r="387" spans="1:9" x14ac:dyDescent="0.25">
      <c r="A387" s="184">
        <v>370</v>
      </c>
      <c r="B387" s="4">
        <f t="shared" ca="1" si="42"/>
        <v>73</v>
      </c>
      <c r="C387" s="4">
        <f t="shared" ca="1" si="43"/>
        <v>73</v>
      </c>
      <c r="D387" s="64">
        <f t="shared" ca="1" si="48"/>
        <v>3650</v>
      </c>
      <c r="E387" s="52">
        <f t="shared" ca="1" si="44"/>
        <v>47</v>
      </c>
      <c r="F387" s="4">
        <f t="shared" ca="1" si="45"/>
        <v>705</v>
      </c>
      <c r="G387" s="4">
        <f t="shared" ca="1" si="46"/>
        <v>0</v>
      </c>
      <c r="H387" s="4">
        <f t="shared" ca="1" si="47"/>
        <v>0</v>
      </c>
      <c r="I387" s="64">
        <f t="shared" ca="1" si="49"/>
        <v>2945</v>
      </c>
    </row>
    <row r="388" spans="1:9" x14ac:dyDescent="0.25">
      <c r="A388" s="184">
        <v>371</v>
      </c>
      <c r="B388" s="4">
        <f t="shared" ca="1" si="42"/>
        <v>93</v>
      </c>
      <c r="C388" s="4">
        <f t="shared" ca="1" si="43"/>
        <v>93</v>
      </c>
      <c r="D388" s="64">
        <f t="shared" ca="1" si="48"/>
        <v>4650</v>
      </c>
      <c r="E388" s="52">
        <f t="shared" ca="1" si="44"/>
        <v>27</v>
      </c>
      <c r="F388" s="4">
        <f t="shared" ca="1" si="45"/>
        <v>405</v>
      </c>
      <c r="G388" s="4">
        <f t="shared" ca="1" si="46"/>
        <v>0</v>
      </c>
      <c r="H388" s="4">
        <f t="shared" ca="1" si="47"/>
        <v>0</v>
      </c>
      <c r="I388" s="64">
        <f t="shared" ca="1" si="49"/>
        <v>4245</v>
      </c>
    </row>
    <row r="389" spans="1:9" x14ac:dyDescent="0.25">
      <c r="A389" s="184">
        <v>372</v>
      </c>
      <c r="B389" s="4">
        <f t="shared" ca="1" si="42"/>
        <v>59</v>
      </c>
      <c r="C389" s="4">
        <f t="shared" ca="1" si="43"/>
        <v>59</v>
      </c>
      <c r="D389" s="64">
        <f t="shared" ca="1" si="48"/>
        <v>2950</v>
      </c>
      <c r="E389" s="52">
        <f t="shared" ca="1" si="44"/>
        <v>61</v>
      </c>
      <c r="F389" s="4">
        <f t="shared" ca="1" si="45"/>
        <v>915</v>
      </c>
      <c r="G389" s="4">
        <f t="shared" ca="1" si="46"/>
        <v>0</v>
      </c>
      <c r="H389" s="4">
        <f t="shared" ca="1" si="47"/>
        <v>0</v>
      </c>
      <c r="I389" s="64">
        <f t="shared" ca="1" si="49"/>
        <v>2035</v>
      </c>
    </row>
    <row r="390" spans="1:9" x14ac:dyDescent="0.25">
      <c r="A390" s="184">
        <v>373</v>
      </c>
      <c r="B390" s="4">
        <f t="shared" ca="1" si="42"/>
        <v>40</v>
      </c>
      <c r="C390" s="4">
        <f t="shared" ca="1" si="43"/>
        <v>40</v>
      </c>
      <c r="D390" s="64">
        <f t="shared" ca="1" si="48"/>
        <v>2000</v>
      </c>
      <c r="E390" s="52">
        <f t="shared" ca="1" si="44"/>
        <v>80</v>
      </c>
      <c r="F390" s="4">
        <f t="shared" ca="1" si="45"/>
        <v>1200</v>
      </c>
      <c r="G390" s="4">
        <f t="shared" ca="1" si="46"/>
        <v>0</v>
      </c>
      <c r="H390" s="4">
        <f t="shared" ca="1" si="47"/>
        <v>0</v>
      </c>
      <c r="I390" s="64">
        <f t="shared" ca="1" si="49"/>
        <v>800</v>
      </c>
    </row>
    <row r="391" spans="1:9" x14ac:dyDescent="0.25">
      <c r="A391" s="184">
        <v>374</v>
      </c>
      <c r="B391" s="4">
        <f t="shared" ca="1" si="42"/>
        <v>100</v>
      </c>
      <c r="C391" s="4">
        <f t="shared" ca="1" si="43"/>
        <v>100</v>
      </c>
      <c r="D391" s="64">
        <f t="shared" ca="1" si="48"/>
        <v>5000</v>
      </c>
      <c r="E391" s="52">
        <f t="shared" ca="1" si="44"/>
        <v>20</v>
      </c>
      <c r="F391" s="4">
        <f t="shared" ca="1" si="45"/>
        <v>300</v>
      </c>
      <c r="G391" s="4">
        <f t="shared" ca="1" si="46"/>
        <v>0</v>
      </c>
      <c r="H391" s="4">
        <f t="shared" ca="1" si="47"/>
        <v>0</v>
      </c>
      <c r="I391" s="64">
        <f t="shared" ca="1" si="49"/>
        <v>4700</v>
      </c>
    </row>
    <row r="392" spans="1:9" x14ac:dyDescent="0.25">
      <c r="A392" s="184">
        <v>375</v>
      </c>
      <c r="B392" s="4">
        <f t="shared" ca="1" si="42"/>
        <v>87</v>
      </c>
      <c r="C392" s="4">
        <f t="shared" ca="1" si="43"/>
        <v>87</v>
      </c>
      <c r="D392" s="64">
        <f t="shared" ca="1" si="48"/>
        <v>4350</v>
      </c>
      <c r="E392" s="52">
        <f t="shared" ca="1" si="44"/>
        <v>33</v>
      </c>
      <c r="F392" s="4">
        <f t="shared" ca="1" si="45"/>
        <v>495</v>
      </c>
      <c r="G392" s="4">
        <f t="shared" ca="1" si="46"/>
        <v>0</v>
      </c>
      <c r="H392" s="4">
        <f t="shared" ca="1" si="47"/>
        <v>0</v>
      </c>
      <c r="I392" s="64">
        <f t="shared" ca="1" si="49"/>
        <v>3855</v>
      </c>
    </row>
    <row r="393" spans="1:9" x14ac:dyDescent="0.25">
      <c r="A393" s="184">
        <v>376</v>
      </c>
      <c r="B393" s="4">
        <f t="shared" ca="1" si="42"/>
        <v>80</v>
      </c>
      <c r="C393" s="4">
        <f t="shared" ca="1" si="43"/>
        <v>80</v>
      </c>
      <c r="D393" s="64">
        <f t="shared" ca="1" si="48"/>
        <v>4000</v>
      </c>
      <c r="E393" s="52">
        <f t="shared" ca="1" si="44"/>
        <v>40</v>
      </c>
      <c r="F393" s="4">
        <f t="shared" ca="1" si="45"/>
        <v>600</v>
      </c>
      <c r="G393" s="4">
        <f t="shared" ca="1" si="46"/>
        <v>0</v>
      </c>
      <c r="H393" s="4">
        <f t="shared" ca="1" si="47"/>
        <v>0</v>
      </c>
      <c r="I393" s="64">
        <f t="shared" ca="1" si="49"/>
        <v>3400</v>
      </c>
    </row>
    <row r="394" spans="1:9" x14ac:dyDescent="0.25">
      <c r="A394" s="184">
        <v>377</v>
      </c>
      <c r="B394" s="4">
        <f t="shared" ca="1" si="42"/>
        <v>112</v>
      </c>
      <c r="C394" s="4">
        <f t="shared" ca="1" si="43"/>
        <v>112</v>
      </c>
      <c r="D394" s="64">
        <f t="shared" ca="1" si="48"/>
        <v>5600</v>
      </c>
      <c r="E394" s="52">
        <f t="shared" ca="1" si="44"/>
        <v>8</v>
      </c>
      <c r="F394" s="4">
        <f t="shared" ca="1" si="45"/>
        <v>120</v>
      </c>
      <c r="G394" s="4">
        <f t="shared" ca="1" si="46"/>
        <v>0</v>
      </c>
      <c r="H394" s="4">
        <f t="shared" ca="1" si="47"/>
        <v>0</v>
      </c>
      <c r="I394" s="64">
        <f t="shared" ca="1" si="49"/>
        <v>5480</v>
      </c>
    </row>
    <row r="395" spans="1:9" x14ac:dyDescent="0.25">
      <c r="A395" s="184">
        <v>378</v>
      </c>
      <c r="B395" s="4">
        <f t="shared" ca="1" si="42"/>
        <v>120</v>
      </c>
      <c r="C395" s="4">
        <f t="shared" ca="1" si="43"/>
        <v>120</v>
      </c>
      <c r="D395" s="64">
        <f t="shared" ca="1" si="48"/>
        <v>6000</v>
      </c>
      <c r="E395" s="52">
        <f t="shared" ca="1" si="44"/>
        <v>0</v>
      </c>
      <c r="F395" s="4">
        <f t="shared" ca="1" si="45"/>
        <v>0</v>
      </c>
      <c r="G395" s="4">
        <f t="shared" ca="1" si="46"/>
        <v>0</v>
      </c>
      <c r="H395" s="4">
        <f t="shared" ca="1" si="47"/>
        <v>0</v>
      </c>
      <c r="I395" s="64">
        <f t="shared" ca="1" si="49"/>
        <v>6000</v>
      </c>
    </row>
    <row r="396" spans="1:9" x14ac:dyDescent="0.25">
      <c r="A396" s="184">
        <v>379</v>
      </c>
      <c r="B396" s="4">
        <f t="shared" ca="1" si="42"/>
        <v>86</v>
      </c>
      <c r="C396" s="4">
        <f t="shared" ca="1" si="43"/>
        <v>86</v>
      </c>
      <c r="D396" s="64">
        <f t="shared" ca="1" si="48"/>
        <v>4300</v>
      </c>
      <c r="E396" s="52">
        <f t="shared" ca="1" si="44"/>
        <v>34</v>
      </c>
      <c r="F396" s="4">
        <f t="shared" ca="1" si="45"/>
        <v>510</v>
      </c>
      <c r="G396" s="4">
        <f t="shared" ca="1" si="46"/>
        <v>0</v>
      </c>
      <c r="H396" s="4">
        <f t="shared" ca="1" si="47"/>
        <v>0</v>
      </c>
      <c r="I396" s="64">
        <f t="shared" ca="1" si="49"/>
        <v>3790</v>
      </c>
    </row>
    <row r="397" spans="1:9" x14ac:dyDescent="0.25">
      <c r="A397" s="184">
        <v>380</v>
      </c>
      <c r="B397" s="4">
        <f t="shared" ca="1" si="42"/>
        <v>86</v>
      </c>
      <c r="C397" s="4">
        <f t="shared" ca="1" si="43"/>
        <v>86</v>
      </c>
      <c r="D397" s="64">
        <f t="shared" ca="1" si="48"/>
        <v>4300</v>
      </c>
      <c r="E397" s="52">
        <f t="shared" ca="1" si="44"/>
        <v>34</v>
      </c>
      <c r="F397" s="4">
        <f t="shared" ca="1" si="45"/>
        <v>510</v>
      </c>
      <c r="G397" s="4">
        <f t="shared" ca="1" si="46"/>
        <v>0</v>
      </c>
      <c r="H397" s="4">
        <f t="shared" ca="1" si="47"/>
        <v>0</v>
      </c>
      <c r="I397" s="64">
        <f t="shared" ca="1" si="49"/>
        <v>3790</v>
      </c>
    </row>
    <row r="398" spans="1:9" x14ac:dyDescent="0.25">
      <c r="A398" s="184">
        <v>381</v>
      </c>
      <c r="B398" s="4">
        <f t="shared" ca="1" si="42"/>
        <v>120</v>
      </c>
      <c r="C398" s="4">
        <f t="shared" ca="1" si="43"/>
        <v>120</v>
      </c>
      <c r="D398" s="64">
        <f t="shared" ca="1" si="48"/>
        <v>6000</v>
      </c>
      <c r="E398" s="52">
        <f t="shared" ca="1" si="44"/>
        <v>0</v>
      </c>
      <c r="F398" s="4">
        <f t="shared" ca="1" si="45"/>
        <v>0</v>
      </c>
      <c r="G398" s="4">
        <f t="shared" ca="1" si="46"/>
        <v>0</v>
      </c>
      <c r="H398" s="4">
        <f t="shared" ca="1" si="47"/>
        <v>0</v>
      </c>
      <c r="I398" s="64">
        <f t="shared" ca="1" si="49"/>
        <v>6000</v>
      </c>
    </row>
    <row r="399" spans="1:9" x14ac:dyDescent="0.25">
      <c r="A399" s="184">
        <v>382</v>
      </c>
      <c r="B399" s="4">
        <f t="shared" ca="1" si="42"/>
        <v>93</v>
      </c>
      <c r="C399" s="4">
        <f t="shared" ca="1" si="43"/>
        <v>93</v>
      </c>
      <c r="D399" s="64">
        <f t="shared" ca="1" si="48"/>
        <v>4650</v>
      </c>
      <c r="E399" s="52">
        <f t="shared" ca="1" si="44"/>
        <v>27</v>
      </c>
      <c r="F399" s="4">
        <f t="shared" ca="1" si="45"/>
        <v>405</v>
      </c>
      <c r="G399" s="4">
        <f t="shared" ca="1" si="46"/>
        <v>0</v>
      </c>
      <c r="H399" s="4">
        <f t="shared" ca="1" si="47"/>
        <v>0</v>
      </c>
      <c r="I399" s="64">
        <f t="shared" ca="1" si="49"/>
        <v>4245</v>
      </c>
    </row>
    <row r="400" spans="1:9" x14ac:dyDescent="0.25">
      <c r="A400" s="184">
        <v>383</v>
      </c>
      <c r="B400" s="4">
        <f t="shared" ca="1" si="42"/>
        <v>92</v>
      </c>
      <c r="C400" s="4">
        <f t="shared" ca="1" si="43"/>
        <v>92</v>
      </c>
      <c r="D400" s="64">
        <f t="shared" ca="1" si="48"/>
        <v>4600</v>
      </c>
      <c r="E400" s="52">
        <f t="shared" ca="1" si="44"/>
        <v>28</v>
      </c>
      <c r="F400" s="4">
        <f t="shared" ca="1" si="45"/>
        <v>420</v>
      </c>
      <c r="G400" s="4">
        <f t="shared" ca="1" si="46"/>
        <v>0</v>
      </c>
      <c r="H400" s="4">
        <f t="shared" ca="1" si="47"/>
        <v>0</v>
      </c>
      <c r="I400" s="64">
        <f t="shared" ca="1" si="49"/>
        <v>4180</v>
      </c>
    </row>
    <row r="401" spans="1:9" x14ac:dyDescent="0.25">
      <c r="A401" s="184">
        <v>384</v>
      </c>
      <c r="B401" s="4">
        <f t="shared" ca="1" si="42"/>
        <v>62</v>
      </c>
      <c r="C401" s="4">
        <f t="shared" ca="1" si="43"/>
        <v>62</v>
      </c>
      <c r="D401" s="64">
        <f t="shared" ca="1" si="48"/>
        <v>3100</v>
      </c>
      <c r="E401" s="52">
        <f t="shared" ca="1" si="44"/>
        <v>58</v>
      </c>
      <c r="F401" s="4">
        <f t="shared" ca="1" si="45"/>
        <v>870</v>
      </c>
      <c r="G401" s="4">
        <f t="shared" ca="1" si="46"/>
        <v>0</v>
      </c>
      <c r="H401" s="4">
        <f t="shared" ca="1" si="47"/>
        <v>0</v>
      </c>
      <c r="I401" s="64">
        <f t="shared" ca="1" si="49"/>
        <v>2230</v>
      </c>
    </row>
    <row r="402" spans="1:9" x14ac:dyDescent="0.25">
      <c r="A402" s="184">
        <v>385</v>
      </c>
      <c r="B402" s="4">
        <f t="shared" ca="1" si="42"/>
        <v>80</v>
      </c>
      <c r="C402" s="4">
        <f t="shared" ca="1" si="43"/>
        <v>80</v>
      </c>
      <c r="D402" s="64">
        <f t="shared" ca="1" si="48"/>
        <v>4000</v>
      </c>
      <c r="E402" s="52">
        <f t="shared" ca="1" si="44"/>
        <v>40</v>
      </c>
      <c r="F402" s="4">
        <f t="shared" ca="1" si="45"/>
        <v>600</v>
      </c>
      <c r="G402" s="4">
        <f t="shared" ca="1" si="46"/>
        <v>0</v>
      </c>
      <c r="H402" s="4">
        <f t="shared" ca="1" si="47"/>
        <v>0</v>
      </c>
      <c r="I402" s="64">
        <f t="shared" ca="1" si="49"/>
        <v>3400</v>
      </c>
    </row>
    <row r="403" spans="1:9" x14ac:dyDescent="0.25">
      <c r="A403" s="184">
        <v>386</v>
      </c>
      <c r="B403" s="4">
        <f t="shared" ref="B403:B466" ca="1" si="50">INT(NORMINV(RAND(),$B$10,$B$11))</f>
        <v>104</v>
      </c>
      <c r="C403" s="4">
        <f t="shared" ref="C403:C466" ca="1" si="51">IF($C$7&gt;=B403,B403,$C$7)</f>
        <v>104</v>
      </c>
      <c r="D403" s="64">
        <f t="shared" ca="1" si="48"/>
        <v>5200</v>
      </c>
      <c r="E403" s="52">
        <f t="shared" ref="E403:E466" ca="1" si="52">$C$7-C403</f>
        <v>16</v>
      </c>
      <c r="F403" s="4">
        <f t="shared" ref="F403:F466" ca="1" si="53">$C$4*E403</f>
        <v>240</v>
      </c>
      <c r="G403" s="4">
        <f t="shared" ref="G403:G466" ca="1" si="54">B403-C403</f>
        <v>0</v>
      </c>
      <c r="H403" s="4">
        <f t="shared" ref="H403:H466" ca="1" si="55">$C$5*G403</f>
        <v>0</v>
      </c>
      <c r="I403" s="64">
        <f t="shared" ca="1" si="49"/>
        <v>4960</v>
      </c>
    </row>
    <row r="404" spans="1:9" x14ac:dyDescent="0.25">
      <c r="A404" s="184">
        <v>387</v>
      </c>
      <c r="B404" s="4">
        <f t="shared" ca="1" si="50"/>
        <v>74</v>
      </c>
      <c r="C404" s="4">
        <f t="shared" ca="1" si="51"/>
        <v>74</v>
      </c>
      <c r="D404" s="64">
        <f t="shared" ca="1" si="48"/>
        <v>3700</v>
      </c>
      <c r="E404" s="52">
        <f t="shared" ca="1" si="52"/>
        <v>46</v>
      </c>
      <c r="F404" s="4">
        <f t="shared" ca="1" si="53"/>
        <v>690</v>
      </c>
      <c r="G404" s="4">
        <f t="shared" ca="1" si="54"/>
        <v>0</v>
      </c>
      <c r="H404" s="4">
        <f t="shared" ca="1" si="55"/>
        <v>0</v>
      </c>
      <c r="I404" s="64">
        <f t="shared" ca="1" si="49"/>
        <v>3010</v>
      </c>
    </row>
    <row r="405" spans="1:9" x14ac:dyDescent="0.25">
      <c r="A405" s="184">
        <v>388</v>
      </c>
      <c r="B405" s="4">
        <f t="shared" ca="1" si="50"/>
        <v>98</v>
      </c>
      <c r="C405" s="4">
        <f t="shared" ca="1" si="51"/>
        <v>98</v>
      </c>
      <c r="D405" s="64">
        <f t="shared" ca="1" si="48"/>
        <v>4900</v>
      </c>
      <c r="E405" s="52">
        <f t="shared" ca="1" si="52"/>
        <v>22</v>
      </c>
      <c r="F405" s="4">
        <f t="shared" ca="1" si="53"/>
        <v>330</v>
      </c>
      <c r="G405" s="4">
        <f t="shared" ca="1" si="54"/>
        <v>0</v>
      </c>
      <c r="H405" s="4">
        <f t="shared" ca="1" si="55"/>
        <v>0</v>
      </c>
      <c r="I405" s="64">
        <f t="shared" ca="1" si="49"/>
        <v>4570</v>
      </c>
    </row>
    <row r="406" spans="1:9" x14ac:dyDescent="0.25">
      <c r="A406" s="184">
        <v>389</v>
      </c>
      <c r="B406" s="4">
        <f t="shared" ca="1" si="50"/>
        <v>105</v>
      </c>
      <c r="C406" s="4">
        <f t="shared" ca="1" si="51"/>
        <v>105</v>
      </c>
      <c r="D406" s="64">
        <f t="shared" ca="1" si="48"/>
        <v>5250</v>
      </c>
      <c r="E406" s="52">
        <f t="shared" ca="1" si="52"/>
        <v>15</v>
      </c>
      <c r="F406" s="4">
        <f t="shared" ca="1" si="53"/>
        <v>225</v>
      </c>
      <c r="G406" s="4">
        <f t="shared" ca="1" si="54"/>
        <v>0</v>
      </c>
      <c r="H406" s="4">
        <f t="shared" ca="1" si="55"/>
        <v>0</v>
      </c>
      <c r="I406" s="64">
        <f t="shared" ca="1" si="49"/>
        <v>5025</v>
      </c>
    </row>
    <row r="407" spans="1:9" x14ac:dyDescent="0.25">
      <c r="A407" s="184">
        <v>390</v>
      </c>
      <c r="B407" s="4">
        <f t="shared" ca="1" si="50"/>
        <v>82</v>
      </c>
      <c r="C407" s="4">
        <f t="shared" ca="1" si="51"/>
        <v>82</v>
      </c>
      <c r="D407" s="64">
        <f t="shared" ca="1" si="48"/>
        <v>4100</v>
      </c>
      <c r="E407" s="52">
        <f t="shared" ca="1" si="52"/>
        <v>38</v>
      </c>
      <c r="F407" s="4">
        <f t="shared" ca="1" si="53"/>
        <v>570</v>
      </c>
      <c r="G407" s="4">
        <f t="shared" ca="1" si="54"/>
        <v>0</v>
      </c>
      <c r="H407" s="4">
        <f t="shared" ca="1" si="55"/>
        <v>0</v>
      </c>
      <c r="I407" s="64">
        <f t="shared" ca="1" si="49"/>
        <v>3530</v>
      </c>
    </row>
    <row r="408" spans="1:9" x14ac:dyDescent="0.25">
      <c r="A408" s="184">
        <v>391</v>
      </c>
      <c r="B408" s="4">
        <f t="shared" ca="1" si="50"/>
        <v>81</v>
      </c>
      <c r="C408" s="4">
        <f t="shared" ca="1" si="51"/>
        <v>81</v>
      </c>
      <c r="D408" s="64">
        <f t="shared" ca="1" si="48"/>
        <v>4050</v>
      </c>
      <c r="E408" s="52">
        <f t="shared" ca="1" si="52"/>
        <v>39</v>
      </c>
      <c r="F408" s="4">
        <f t="shared" ca="1" si="53"/>
        <v>585</v>
      </c>
      <c r="G408" s="4">
        <f t="shared" ca="1" si="54"/>
        <v>0</v>
      </c>
      <c r="H408" s="4">
        <f t="shared" ca="1" si="55"/>
        <v>0</v>
      </c>
      <c r="I408" s="64">
        <f t="shared" ca="1" si="49"/>
        <v>3465</v>
      </c>
    </row>
    <row r="409" spans="1:9" x14ac:dyDescent="0.25">
      <c r="A409" s="184">
        <v>392</v>
      </c>
      <c r="B409" s="4">
        <f t="shared" ca="1" si="50"/>
        <v>101</v>
      </c>
      <c r="C409" s="4">
        <f t="shared" ca="1" si="51"/>
        <v>101</v>
      </c>
      <c r="D409" s="64">
        <f t="shared" ca="1" si="48"/>
        <v>5050</v>
      </c>
      <c r="E409" s="52">
        <f t="shared" ca="1" si="52"/>
        <v>19</v>
      </c>
      <c r="F409" s="4">
        <f t="shared" ca="1" si="53"/>
        <v>285</v>
      </c>
      <c r="G409" s="4">
        <f t="shared" ca="1" si="54"/>
        <v>0</v>
      </c>
      <c r="H409" s="4">
        <f t="shared" ca="1" si="55"/>
        <v>0</v>
      </c>
      <c r="I409" s="64">
        <f t="shared" ca="1" si="49"/>
        <v>4765</v>
      </c>
    </row>
    <row r="410" spans="1:9" x14ac:dyDescent="0.25">
      <c r="A410" s="184">
        <v>393</v>
      </c>
      <c r="B410" s="4">
        <f t="shared" ca="1" si="50"/>
        <v>89</v>
      </c>
      <c r="C410" s="4">
        <f t="shared" ca="1" si="51"/>
        <v>89</v>
      </c>
      <c r="D410" s="64">
        <f t="shared" ca="1" si="48"/>
        <v>4450</v>
      </c>
      <c r="E410" s="52">
        <f t="shared" ca="1" si="52"/>
        <v>31</v>
      </c>
      <c r="F410" s="4">
        <f t="shared" ca="1" si="53"/>
        <v>465</v>
      </c>
      <c r="G410" s="4">
        <f t="shared" ca="1" si="54"/>
        <v>0</v>
      </c>
      <c r="H410" s="4">
        <f t="shared" ca="1" si="55"/>
        <v>0</v>
      </c>
      <c r="I410" s="64">
        <f t="shared" ca="1" si="49"/>
        <v>3985</v>
      </c>
    </row>
    <row r="411" spans="1:9" x14ac:dyDescent="0.25">
      <c r="A411" s="184">
        <v>394</v>
      </c>
      <c r="B411" s="4">
        <f t="shared" ca="1" si="50"/>
        <v>101</v>
      </c>
      <c r="C411" s="4">
        <f t="shared" ca="1" si="51"/>
        <v>101</v>
      </c>
      <c r="D411" s="64">
        <f t="shared" ca="1" si="48"/>
        <v>5050</v>
      </c>
      <c r="E411" s="52">
        <f t="shared" ca="1" si="52"/>
        <v>19</v>
      </c>
      <c r="F411" s="4">
        <f t="shared" ca="1" si="53"/>
        <v>285</v>
      </c>
      <c r="G411" s="4">
        <f t="shared" ca="1" si="54"/>
        <v>0</v>
      </c>
      <c r="H411" s="4">
        <f t="shared" ca="1" si="55"/>
        <v>0</v>
      </c>
      <c r="I411" s="64">
        <f t="shared" ca="1" si="49"/>
        <v>4765</v>
      </c>
    </row>
    <row r="412" spans="1:9" x14ac:dyDescent="0.25">
      <c r="A412" s="184">
        <v>395</v>
      </c>
      <c r="B412" s="4">
        <f t="shared" ca="1" si="50"/>
        <v>108</v>
      </c>
      <c r="C412" s="4">
        <f t="shared" ca="1" si="51"/>
        <v>108</v>
      </c>
      <c r="D412" s="64">
        <f t="shared" ca="1" si="48"/>
        <v>5400</v>
      </c>
      <c r="E412" s="52">
        <f t="shared" ca="1" si="52"/>
        <v>12</v>
      </c>
      <c r="F412" s="4">
        <f t="shared" ca="1" si="53"/>
        <v>180</v>
      </c>
      <c r="G412" s="4">
        <f t="shared" ca="1" si="54"/>
        <v>0</v>
      </c>
      <c r="H412" s="4">
        <f t="shared" ca="1" si="55"/>
        <v>0</v>
      </c>
      <c r="I412" s="64">
        <f t="shared" ca="1" si="49"/>
        <v>5220</v>
      </c>
    </row>
    <row r="413" spans="1:9" x14ac:dyDescent="0.25">
      <c r="A413" s="184">
        <v>396</v>
      </c>
      <c r="B413" s="4">
        <f t="shared" ca="1" si="50"/>
        <v>74</v>
      </c>
      <c r="C413" s="4">
        <f t="shared" ca="1" si="51"/>
        <v>74</v>
      </c>
      <c r="D413" s="64">
        <f t="shared" ca="1" si="48"/>
        <v>3700</v>
      </c>
      <c r="E413" s="52">
        <f t="shared" ca="1" si="52"/>
        <v>46</v>
      </c>
      <c r="F413" s="4">
        <f t="shared" ca="1" si="53"/>
        <v>690</v>
      </c>
      <c r="G413" s="4">
        <f t="shared" ca="1" si="54"/>
        <v>0</v>
      </c>
      <c r="H413" s="4">
        <f t="shared" ca="1" si="55"/>
        <v>0</v>
      </c>
      <c r="I413" s="64">
        <f t="shared" ca="1" si="49"/>
        <v>3010</v>
      </c>
    </row>
    <row r="414" spans="1:9" x14ac:dyDescent="0.25">
      <c r="A414" s="184">
        <v>397</v>
      </c>
      <c r="B414" s="4">
        <f t="shared" ca="1" si="50"/>
        <v>106</v>
      </c>
      <c r="C414" s="4">
        <f t="shared" ca="1" si="51"/>
        <v>106</v>
      </c>
      <c r="D414" s="64">
        <f t="shared" ca="1" si="48"/>
        <v>5300</v>
      </c>
      <c r="E414" s="52">
        <f t="shared" ca="1" si="52"/>
        <v>14</v>
      </c>
      <c r="F414" s="4">
        <f t="shared" ca="1" si="53"/>
        <v>210</v>
      </c>
      <c r="G414" s="4">
        <f t="shared" ca="1" si="54"/>
        <v>0</v>
      </c>
      <c r="H414" s="4">
        <f t="shared" ca="1" si="55"/>
        <v>0</v>
      </c>
      <c r="I414" s="64">
        <f t="shared" ca="1" si="49"/>
        <v>5090</v>
      </c>
    </row>
    <row r="415" spans="1:9" x14ac:dyDescent="0.25">
      <c r="A415" s="184">
        <v>398</v>
      </c>
      <c r="B415" s="4">
        <f t="shared" ca="1" si="50"/>
        <v>94</v>
      </c>
      <c r="C415" s="4">
        <f t="shared" ca="1" si="51"/>
        <v>94</v>
      </c>
      <c r="D415" s="64">
        <f t="shared" ca="1" si="48"/>
        <v>4700</v>
      </c>
      <c r="E415" s="52">
        <f t="shared" ca="1" si="52"/>
        <v>26</v>
      </c>
      <c r="F415" s="4">
        <f t="shared" ca="1" si="53"/>
        <v>390</v>
      </c>
      <c r="G415" s="4">
        <f t="shared" ca="1" si="54"/>
        <v>0</v>
      </c>
      <c r="H415" s="4">
        <f t="shared" ca="1" si="55"/>
        <v>0</v>
      </c>
      <c r="I415" s="64">
        <f t="shared" ca="1" si="49"/>
        <v>4310</v>
      </c>
    </row>
    <row r="416" spans="1:9" x14ac:dyDescent="0.25">
      <c r="A416" s="184">
        <v>399</v>
      </c>
      <c r="B416" s="4">
        <f t="shared" ca="1" si="50"/>
        <v>126</v>
      </c>
      <c r="C416" s="4">
        <f t="shared" ca="1" si="51"/>
        <v>120</v>
      </c>
      <c r="D416" s="64">
        <f t="shared" ca="1" si="48"/>
        <v>6000</v>
      </c>
      <c r="E416" s="52">
        <f t="shared" ca="1" si="52"/>
        <v>0</v>
      </c>
      <c r="F416" s="4">
        <f t="shared" ca="1" si="53"/>
        <v>0</v>
      </c>
      <c r="G416" s="4">
        <f t="shared" ca="1" si="54"/>
        <v>6</v>
      </c>
      <c r="H416" s="4">
        <f t="shared" ca="1" si="55"/>
        <v>180</v>
      </c>
      <c r="I416" s="64">
        <f t="shared" ca="1" si="49"/>
        <v>5820</v>
      </c>
    </row>
    <row r="417" spans="1:9" x14ac:dyDescent="0.25">
      <c r="A417" s="184">
        <v>400</v>
      </c>
      <c r="B417" s="4">
        <f t="shared" ca="1" si="50"/>
        <v>109</v>
      </c>
      <c r="C417" s="4">
        <f t="shared" ca="1" si="51"/>
        <v>109</v>
      </c>
      <c r="D417" s="64">
        <f t="shared" ca="1" si="48"/>
        <v>5450</v>
      </c>
      <c r="E417" s="52">
        <f t="shared" ca="1" si="52"/>
        <v>11</v>
      </c>
      <c r="F417" s="4">
        <f t="shared" ca="1" si="53"/>
        <v>165</v>
      </c>
      <c r="G417" s="4">
        <f t="shared" ca="1" si="54"/>
        <v>0</v>
      </c>
      <c r="H417" s="4">
        <f t="shared" ca="1" si="55"/>
        <v>0</v>
      </c>
      <c r="I417" s="64">
        <f t="shared" ca="1" si="49"/>
        <v>5285</v>
      </c>
    </row>
    <row r="418" spans="1:9" x14ac:dyDescent="0.25">
      <c r="A418" s="184">
        <v>401</v>
      </c>
      <c r="B418" s="4">
        <f t="shared" ca="1" si="50"/>
        <v>76</v>
      </c>
      <c r="C418" s="4">
        <f t="shared" ca="1" si="51"/>
        <v>76</v>
      </c>
      <c r="D418" s="64">
        <f t="shared" ca="1" si="48"/>
        <v>3800</v>
      </c>
      <c r="E418" s="52">
        <f t="shared" ca="1" si="52"/>
        <v>44</v>
      </c>
      <c r="F418" s="4">
        <f t="shared" ca="1" si="53"/>
        <v>660</v>
      </c>
      <c r="G418" s="4">
        <f t="shared" ca="1" si="54"/>
        <v>0</v>
      </c>
      <c r="H418" s="4">
        <f t="shared" ca="1" si="55"/>
        <v>0</v>
      </c>
      <c r="I418" s="64">
        <f t="shared" ca="1" si="49"/>
        <v>3140</v>
      </c>
    </row>
    <row r="419" spans="1:9" x14ac:dyDescent="0.25">
      <c r="A419" s="184">
        <v>402</v>
      </c>
      <c r="B419" s="4">
        <f t="shared" ca="1" si="50"/>
        <v>86</v>
      </c>
      <c r="C419" s="4">
        <f t="shared" ca="1" si="51"/>
        <v>86</v>
      </c>
      <c r="D419" s="64">
        <f t="shared" ca="1" si="48"/>
        <v>4300</v>
      </c>
      <c r="E419" s="52">
        <f t="shared" ca="1" si="52"/>
        <v>34</v>
      </c>
      <c r="F419" s="4">
        <f t="shared" ca="1" si="53"/>
        <v>510</v>
      </c>
      <c r="G419" s="4">
        <f t="shared" ca="1" si="54"/>
        <v>0</v>
      </c>
      <c r="H419" s="4">
        <f t="shared" ca="1" si="55"/>
        <v>0</v>
      </c>
      <c r="I419" s="64">
        <f t="shared" ca="1" si="49"/>
        <v>3790</v>
      </c>
    </row>
    <row r="420" spans="1:9" x14ac:dyDescent="0.25">
      <c r="A420" s="184">
        <v>403</v>
      </c>
      <c r="B420" s="4">
        <f t="shared" ca="1" si="50"/>
        <v>93</v>
      </c>
      <c r="C420" s="4">
        <f t="shared" ca="1" si="51"/>
        <v>93</v>
      </c>
      <c r="D420" s="64">
        <f t="shared" ca="1" si="48"/>
        <v>4650</v>
      </c>
      <c r="E420" s="52">
        <f t="shared" ca="1" si="52"/>
        <v>27</v>
      </c>
      <c r="F420" s="4">
        <f t="shared" ca="1" si="53"/>
        <v>405</v>
      </c>
      <c r="G420" s="4">
        <f t="shared" ca="1" si="54"/>
        <v>0</v>
      </c>
      <c r="H420" s="4">
        <f t="shared" ca="1" si="55"/>
        <v>0</v>
      </c>
      <c r="I420" s="64">
        <f t="shared" ca="1" si="49"/>
        <v>4245</v>
      </c>
    </row>
    <row r="421" spans="1:9" x14ac:dyDescent="0.25">
      <c r="A421" s="184">
        <v>404</v>
      </c>
      <c r="B421" s="4">
        <f t="shared" ca="1" si="50"/>
        <v>101</v>
      </c>
      <c r="C421" s="4">
        <f t="shared" ca="1" si="51"/>
        <v>101</v>
      </c>
      <c r="D421" s="64">
        <f t="shared" ca="1" si="48"/>
        <v>5050</v>
      </c>
      <c r="E421" s="52">
        <f t="shared" ca="1" si="52"/>
        <v>19</v>
      </c>
      <c r="F421" s="4">
        <f t="shared" ca="1" si="53"/>
        <v>285</v>
      </c>
      <c r="G421" s="4">
        <f t="shared" ca="1" si="54"/>
        <v>0</v>
      </c>
      <c r="H421" s="4">
        <f t="shared" ca="1" si="55"/>
        <v>0</v>
      </c>
      <c r="I421" s="64">
        <f t="shared" ca="1" si="49"/>
        <v>4765</v>
      </c>
    </row>
    <row r="422" spans="1:9" x14ac:dyDescent="0.25">
      <c r="A422" s="184">
        <v>405</v>
      </c>
      <c r="B422" s="4">
        <f t="shared" ca="1" si="50"/>
        <v>130</v>
      </c>
      <c r="C422" s="4">
        <f t="shared" ca="1" si="51"/>
        <v>120</v>
      </c>
      <c r="D422" s="64">
        <f t="shared" ca="1" si="48"/>
        <v>6000</v>
      </c>
      <c r="E422" s="52">
        <f t="shared" ca="1" si="52"/>
        <v>0</v>
      </c>
      <c r="F422" s="4">
        <f t="shared" ca="1" si="53"/>
        <v>0</v>
      </c>
      <c r="G422" s="4">
        <f t="shared" ca="1" si="54"/>
        <v>10</v>
      </c>
      <c r="H422" s="4">
        <f t="shared" ca="1" si="55"/>
        <v>300</v>
      </c>
      <c r="I422" s="64">
        <f t="shared" ca="1" si="49"/>
        <v>5700</v>
      </c>
    </row>
    <row r="423" spans="1:9" x14ac:dyDescent="0.25">
      <c r="A423" s="184">
        <v>406</v>
      </c>
      <c r="B423" s="4">
        <f t="shared" ca="1" si="50"/>
        <v>79</v>
      </c>
      <c r="C423" s="4">
        <f t="shared" ca="1" si="51"/>
        <v>79</v>
      </c>
      <c r="D423" s="64">
        <f t="shared" ca="1" si="48"/>
        <v>3950</v>
      </c>
      <c r="E423" s="52">
        <f t="shared" ca="1" si="52"/>
        <v>41</v>
      </c>
      <c r="F423" s="4">
        <f t="shared" ca="1" si="53"/>
        <v>615</v>
      </c>
      <c r="G423" s="4">
        <f t="shared" ca="1" si="54"/>
        <v>0</v>
      </c>
      <c r="H423" s="4">
        <f t="shared" ca="1" si="55"/>
        <v>0</v>
      </c>
      <c r="I423" s="64">
        <f t="shared" ca="1" si="49"/>
        <v>3335</v>
      </c>
    </row>
    <row r="424" spans="1:9" x14ac:dyDescent="0.25">
      <c r="A424" s="184">
        <v>407</v>
      </c>
      <c r="B424" s="4">
        <f t="shared" ca="1" si="50"/>
        <v>108</v>
      </c>
      <c r="C424" s="4">
        <f t="shared" ca="1" si="51"/>
        <v>108</v>
      </c>
      <c r="D424" s="64">
        <f t="shared" ca="1" si="48"/>
        <v>5400</v>
      </c>
      <c r="E424" s="52">
        <f t="shared" ca="1" si="52"/>
        <v>12</v>
      </c>
      <c r="F424" s="4">
        <f t="shared" ca="1" si="53"/>
        <v>180</v>
      </c>
      <c r="G424" s="4">
        <f t="shared" ca="1" si="54"/>
        <v>0</v>
      </c>
      <c r="H424" s="4">
        <f t="shared" ca="1" si="55"/>
        <v>0</v>
      </c>
      <c r="I424" s="64">
        <f t="shared" ca="1" si="49"/>
        <v>5220</v>
      </c>
    </row>
    <row r="425" spans="1:9" x14ac:dyDescent="0.25">
      <c r="A425" s="184">
        <v>408</v>
      </c>
      <c r="B425" s="4">
        <f t="shared" ca="1" si="50"/>
        <v>85</v>
      </c>
      <c r="C425" s="4">
        <f t="shared" ca="1" si="51"/>
        <v>85</v>
      </c>
      <c r="D425" s="64">
        <f t="shared" ca="1" si="48"/>
        <v>4250</v>
      </c>
      <c r="E425" s="52">
        <f t="shared" ca="1" si="52"/>
        <v>35</v>
      </c>
      <c r="F425" s="4">
        <f t="shared" ca="1" si="53"/>
        <v>525</v>
      </c>
      <c r="G425" s="4">
        <f t="shared" ca="1" si="54"/>
        <v>0</v>
      </c>
      <c r="H425" s="4">
        <f t="shared" ca="1" si="55"/>
        <v>0</v>
      </c>
      <c r="I425" s="64">
        <f t="shared" ca="1" si="49"/>
        <v>3725</v>
      </c>
    </row>
    <row r="426" spans="1:9" x14ac:dyDescent="0.25">
      <c r="A426" s="184">
        <v>409</v>
      </c>
      <c r="B426" s="4">
        <f t="shared" ca="1" si="50"/>
        <v>127</v>
      </c>
      <c r="C426" s="4">
        <f t="shared" ca="1" si="51"/>
        <v>120</v>
      </c>
      <c r="D426" s="64">
        <f t="shared" ca="1" si="48"/>
        <v>6000</v>
      </c>
      <c r="E426" s="52">
        <f t="shared" ca="1" si="52"/>
        <v>0</v>
      </c>
      <c r="F426" s="4">
        <f t="shared" ca="1" si="53"/>
        <v>0</v>
      </c>
      <c r="G426" s="4">
        <f t="shared" ca="1" si="54"/>
        <v>7</v>
      </c>
      <c r="H426" s="4">
        <f t="shared" ca="1" si="55"/>
        <v>210</v>
      </c>
      <c r="I426" s="64">
        <f t="shared" ca="1" si="49"/>
        <v>5790</v>
      </c>
    </row>
    <row r="427" spans="1:9" x14ac:dyDescent="0.25">
      <c r="A427" s="184">
        <v>410</v>
      </c>
      <c r="B427" s="4">
        <f t="shared" ca="1" si="50"/>
        <v>126</v>
      </c>
      <c r="C427" s="4">
        <f t="shared" ca="1" si="51"/>
        <v>120</v>
      </c>
      <c r="D427" s="64">
        <f t="shared" ca="1" si="48"/>
        <v>6000</v>
      </c>
      <c r="E427" s="52">
        <f t="shared" ca="1" si="52"/>
        <v>0</v>
      </c>
      <c r="F427" s="4">
        <f t="shared" ca="1" si="53"/>
        <v>0</v>
      </c>
      <c r="G427" s="4">
        <f t="shared" ca="1" si="54"/>
        <v>6</v>
      </c>
      <c r="H427" s="4">
        <f t="shared" ca="1" si="55"/>
        <v>180</v>
      </c>
      <c r="I427" s="64">
        <f t="shared" ca="1" si="49"/>
        <v>5820</v>
      </c>
    </row>
    <row r="428" spans="1:9" x14ac:dyDescent="0.25">
      <c r="A428" s="184">
        <v>411</v>
      </c>
      <c r="B428" s="4">
        <f t="shared" ca="1" si="50"/>
        <v>94</v>
      </c>
      <c r="C428" s="4">
        <f t="shared" ca="1" si="51"/>
        <v>94</v>
      </c>
      <c r="D428" s="64">
        <f t="shared" ca="1" si="48"/>
        <v>4700</v>
      </c>
      <c r="E428" s="52">
        <f t="shared" ca="1" si="52"/>
        <v>26</v>
      </c>
      <c r="F428" s="4">
        <f t="shared" ca="1" si="53"/>
        <v>390</v>
      </c>
      <c r="G428" s="4">
        <f t="shared" ca="1" si="54"/>
        <v>0</v>
      </c>
      <c r="H428" s="4">
        <f t="shared" ca="1" si="55"/>
        <v>0</v>
      </c>
      <c r="I428" s="64">
        <f t="shared" ca="1" si="49"/>
        <v>4310</v>
      </c>
    </row>
    <row r="429" spans="1:9" x14ac:dyDescent="0.25">
      <c r="A429" s="184">
        <v>412</v>
      </c>
      <c r="B429" s="4">
        <f t="shared" ca="1" si="50"/>
        <v>64</v>
      </c>
      <c r="C429" s="4">
        <f t="shared" ca="1" si="51"/>
        <v>64</v>
      </c>
      <c r="D429" s="64">
        <f t="shared" ca="1" si="48"/>
        <v>3200</v>
      </c>
      <c r="E429" s="52">
        <f t="shared" ca="1" si="52"/>
        <v>56</v>
      </c>
      <c r="F429" s="4">
        <f t="shared" ca="1" si="53"/>
        <v>840</v>
      </c>
      <c r="G429" s="4">
        <f t="shared" ca="1" si="54"/>
        <v>0</v>
      </c>
      <c r="H429" s="4">
        <f t="shared" ca="1" si="55"/>
        <v>0</v>
      </c>
      <c r="I429" s="64">
        <f t="shared" ca="1" si="49"/>
        <v>2360</v>
      </c>
    </row>
    <row r="430" spans="1:9" x14ac:dyDescent="0.25">
      <c r="A430" s="184">
        <v>413</v>
      </c>
      <c r="B430" s="4">
        <f t="shared" ca="1" si="50"/>
        <v>122</v>
      </c>
      <c r="C430" s="4">
        <f t="shared" ca="1" si="51"/>
        <v>120</v>
      </c>
      <c r="D430" s="64">
        <f t="shared" ca="1" si="48"/>
        <v>6000</v>
      </c>
      <c r="E430" s="52">
        <f t="shared" ca="1" si="52"/>
        <v>0</v>
      </c>
      <c r="F430" s="4">
        <f t="shared" ca="1" si="53"/>
        <v>0</v>
      </c>
      <c r="G430" s="4">
        <f t="shared" ca="1" si="54"/>
        <v>2</v>
      </c>
      <c r="H430" s="4">
        <f t="shared" ca="1" si="55"/>
        <v>60</v>
      </c>
      <c r="I430" s="64">
        <f t="shared" ca="1" si="49"/>
        <v>5940</v>
      </c>
    </row>
    <row r="431" spans="1:9" x14ac:dyDescent="0.25">
      <c r="A431" s="184">
        <v>414</v>
      </c>
      <c r="B431" s="4">
        <f t="shared" ca="1" si="50"/>
        <v>100</v>
      </c>
      <c r="C431" s="4">
        <f t="shared" ca="1" si="51"/>
        <v>100</v>
      </c>
      <c r="D431" s="64">
        <f t="shared" ca="1" si="48"/>
        <v>5000</v>
      </c>
      <c r="E431" s="52">
        <f t="shared" ca="1" si="52"/>
        <v>20</v>
      </c>
      <c r="F431" s="4">
        <f t="shared" ca="1" si="53"/>
        <v>300</v>
      </c>
      <c r="G431" s="4">
        <f t="shared" ca="1" si="54"/>
        <v>0</v>
      </c>
      <c r="H431" s="4">
        <f t="shared" ca="1" si="55"/>
        <v>0</v>
      </c>
      <c r="I431" s="64">
        <f t="shared" ca="1" si="49"/>
        <v>4700</v>
      </c>
    </row>
    <row r="432" spans="1:9" x14ac:dyDescent="0.25">
      <c r="A432" s="184">
        <v>415</v>
      </c>
      <c r="B432" s="4">
        <f t="shared" ca="1" si="50"/>
        <v>46</v>
      </c>
      <c r="C432" s="4">
        <f t="shared" ca="1" si="51"/>
        <v>46</v>
      </c>
      <c r="D432" s="64">
        <f t="shared" ca="1" si="48"/>
        <v>2300</v>
      </c>
      <c r="E432" s="52">
        <f t="shared" ca="1" si="52"/>
        <v>74</v>
      </c>
      <c r="F432" s="4">
        <f t="shared" ca="1" si="53"/>
        <v>1110</v>
      </c>
      <c r="G432" s="4">
        <f t="shared" ca="1" si="54"/>
        <v>0</v>
      </c>
      <c r="H432" s="4">
        <f t="shared" ca="1" si="55"/>
        <v>0</v>
      </c>
      <c r="I432" s="64">
        <f t="shared" ca="1" si="49"/>
        <v>1190</v>
      </c>
    </row>
    <row r="433" spans="1:9" x14ac:dyDescent="0.25">
      <c r="A433" s="184">
        <v>416</v>
      </c>
      <c r="B433" s="4">
        <f t="shared" ca="1" si="50"/>
        <v>123</v>
      </c>
      <c r="C433" s="4">
        <f t="shared" ca="1" si="51"/>
        <v>120</v>
      </c>
      <c r="D433" s="64">
        <f t="shared" ca="1" si="48"/>
        <v>6000</v>
      </c>
      <c r="E433" s="52">
        <f t="shared" ca="1" si="52"/>
        <v>0</v>
      </c>
      <c r="F433" s="4">
        <f t="shared" ca="1" si="53"/>
        <v>0</v>
      </c>
      <c r="G433" s="4">
        <f t="shared" ca="1" si="54"/>
        <v>3</v>
      </c>
      <c r="H433" s="4">
        <f t="shared" ca="1" si="55"/>
        <v>90</v>
      </c>
      <c r="I433" s="64">
        <f t="shared" ca="1" si="49"/>
        <v>5910</v>
      </c>
    </row>
    <row r="434" spans="1:9" x14ac:dyDescent="0.25">
      <c r="A434" s="184">
        <v>417</v>
      </c>
      <c r="B434" s="4">
        <f t="shared" ca="1" si="50"/>
        <v>89</v>
      </c>
      <c r="C434" s="4">
        <f t="shared" ca="1" si="51"/>
        <v>89</v>
      </c>
      <c r="D434" s="64">
        <f t="shared" ca="1" si="48"/>
        <v>4450</v>
      </c>
      <c r="E434" s="52">
        <f t="shared" ca="1" si="52"/>
        <v>31</v>
      </c>
      <c r="F434" s="4">
        <f t="shared" ca="1" si="53"/>
        <v>465</v>
      </c>
      <c r="G434" s="4">
        <f t="shared" ca="1" si="54"/>
        <v>0</v>
      </c>
      <c r="H434" s="4">
        <f t="shared" ca="1" si="55"/>
        <v>0</v>
      </c>
      <c r="I434" s="64">
        <f t="shared" ca="1" si="49"/>
        <v>3985</v>
      </c>
    </row>
    <row r="435" spans="1:9" x14ac:dyDescent="0.25">
      <c r="A435" s="184">
        <v>418</v>
      </c>
      <c r="B435" s="4">
        <f t="shared" ca="1" si="50"/>
        <v>79</v>
      </c>
      <c r="C435" s="4">
        <f t="shared" ca="1" si="51"/>
        <v>79</v>
      </c>
      <c r="D435" s="64">
        <f t="shared" ca="1" si="48"/>
        <v>3950</v>
      </c>
      <c r="E435" s="52">
        <f t="shared" ca="1" si="52"/>
        <v>41</v>
      </c>
      <c r="F435" s="4">
        <f t="shared" ca="1" si="53"/>
        <v>615</v>
      </c>
      <c r="G435" s="4">
        <f t="shared" ca="1" si="54"/>
        <v>0</v>
      </c>
      <c r="H435" s="4">
        <f t="shared" ca="1" si="55"/>
        <v>0</v>
      </c>
      <c r="I435" s="64">
        <f t="shared" ca="1" si="49"/>
        <v>3335</v>
      </c>
    </row>
    <row r="436" spans="1:9" x14ac:dyDescent="0.25">
      <c r="A436" s="184">
        <v>419</v>
      </c>
      <c r="B436" s="4">
        <f t="shared" ca="1" si="50"/>
        <v>92</v>
      </c>
      <c r="C436" s="4">
        <f t="shared" ca="1" si="51"/>
        <v>92</v>
      </c>
      <c r="D436" s="64">
        <f t="shared" ca="1" si="48"/>
        <v>4600</v>
      </c>
      <c r="E436" s="52">
        <f t="shared" ca="1" si="52"/>
        <v>28</v>
      </c>
      <c r="F436" s="4">
        <f t="shared" ca="1" si="53"/>
        <v>420</v>
      </c>
      <c r="G436" s="4">
        <f t="shared" ca="1" si="54"/>
        <v>0</v>
      </c>
      <c r="H436" s="4">
        <f t="shared" ca="1" si="55"/>
        <v>0</v>
      </c>
      <c r="I436" s="64">
        <f t="shared" ca="1" si="49"/>
        <v>4180</v>
      </c>
    </row>
    <row r="437" spans="1:9" x14ac:dyDescent="0.25">
      <c r="A437" s="184">
        <v>420</v>
      </c>
      <c r="B437" s="4">
        <f t="shared" ca="1" si="50"/>
        <v>67</v>
      </c>
      <c r="C437" s="4">
        <f t="shared" ca="1" si="51"/>
        <v>67</v>
      </c>
      <c r="D437" s="64">
        <f t="shared" ca="1" si="48"/>
        <v>3350</v>
      </c>
      <c r="E437" s="52">
        <f t="shared" ca="1" si="52"/>
        <v>53</v>
      </c>
      <c r="F437" s="4">
        <f t="shared" ca="1" si="53"/>
        <v>795</v>
      </c>
      <c r="G437" s="4">
        <f t="shared" ca="1" si="54"/>
        <v>0</v>
      </c>
      <c r="H437" s="4">
        <f t="shared" ca="1" si="55"/>
        <v>0</v>
      </c>
      <c r="I437" s="64">
        <f t="shared" ca="1" si="49"/>
        <v>2555</v>
      </c>
    </row>
    <row r="438" spans="1:9" x14ac:dyDescent="0.25">
      <c r="A438" s="184">
        <v>421</v>
      </c>
      <c r="B438" s="4">
        <f t="shared" ca="1" si="50"/>
        <v>69</v>
      </c>
      <c r="C438" s="4">
        <f t="shared" ca="1" si="51"/>
        <v>69</v>
      </c>
      <c r="D438" s="64">
        <f t="shared" ca="1" si="48"/>
        <v>3450</v>
      </c>
      <c r="E438" s="52">
        <f t="shared" ca="1" si="52"/>
        <v>51</v>
      </c>
      <c r="F438" s="4">
        <f t="shared" ca="1" si="53"/>
        <v>765</v>
      </c>
      <c r="G438" s="4">
        <f t="shared" ca="1" si="54"/>
        <v>0</v>
      </c>
      <c r="H438" s="4">
        <f t="shared" ca="1" si="55"/>
        <v>0</v>
      </c>
      <c r="I438" s="64">
        <f t="shared" ca="1" si="49"/>
        <v>2685</v>
      </c>
    </row>
    <row r="439" spans="1:9" x14ac:dyDescent="0.25">
      <c r="A439" s="184">
        <v>422</v>
      </c>
      <c r="B439" s="4">
        <f t="shared" ca="1" si="50"/>
        <v>122</v>
      </c>
      <c r="C439" s="4">
        <f t="shared" ca="1" si="51"/>
        <v>120</v>
      </c>
      <c r="D439" s="64">
        <f t="shared" ca="1" si="48"/>
        <v>6000</v>
      </c>
      <c r="E439" s="52">
        <f t="shared" ca="1" si="52"/>
        <v>0</v>
      </c>
      <c r="F439" s="4">
        <f t="shared" ca="1" si="53"/>
        <v>0</v>
      </c>
      <c r="G439" s="4">
        <f t="shared" ca="1" si="54"/>
        <v>2</v>
      </c>
      <c r="H439" s="4">
        <f t="shared" ca="1" si="55"/>
        <v>60</v>
      </c>
      <c r="I439" s="64">
        <f t="shared" ca="1" si="49"/>
        <v>5940</v>
      </c>
    </row>
    <row r="440" spans="1:9" x14ac:dyDescent="0.25">
      <c r="A440" s="184">
        <v>423</v>
      </c>
      <c r="B440" s="4">
        <f t="shared" ca="1" si="50"/>
        <v>141</v>
      </c>
      <c r="C440" s="4">
        <f t="shared" ca="1" si="51"/>
        <v>120</v>
      </c>
      <c r="D440" s="64">
        <f t="shared" ca="1" si="48"/>
        <v>6000</v>
      </c>
      <c r="E440" s="52">
        <f t="shared" ca="1" si="52"/>
        <v>0</v>
      </c>
      <c r="F440" s="4">
        <f t="shared" ca="1" si="53"/>
        <v>0</v>
      </c>
      <c r="G440" s="4">
        <f t="shared" ca="1" si="54"/>
        <v>21</v>
      </c>
      <c r="H440" s="4">
        <f t="shared" ca="1" si="55"/>
        <v>630</v>
      </c>
      <c r="I440" s="64">
        <f t="shared" ca="1" si="49"/>
        <v>5370</v>
      </c>
    </row>
    <row r="441" spans="1:9" x14ac:dyDescent="0.25">
      <c r="A441" s="184">
        <v>424</v>
      </c>
      <c r="B441" s="4">
        <f t="shared" ca="1" si="50"/>
        <v>125</v>
      </c>
      <c r="C441" s="4">
        <f t="shared" ca="1" si="51"/>
        <v>120</v>
      </c>
      <c r="D441" s="64">
        <f t="shared" ca="1" si="48"/>
        <v>6000</v>
      </c>
      <c r="E441" s="52">
        <f t="shared" ca="1" si="52"/>
        <v>0</v>
      </c>
      <c r="F441" s="4">
        <f t="shared" ca="1" si="53"/>
        <v>0</v>
      </c>
      <c r="G441" s="4">
        <f t="shared" ca="1" si="54"/>
        <v>5</v>
      </c>
      <c r="H441" s="4">
        <f t="shared" ca="1" si="55"/>
        <v>150</v>
      </c>
      <c r="I441" s="64">
        <f t="shared" ca="1" si="49"/>
        <v>5850</v>
      </c>
    </row>
    <row r="442" spans="1:9" x14ac:dyDescent="0.25">
      <c r="A442" s="184">
        <v>425</v>
      </c>
      <c r="B442" s="4">
        <f t="shared" ca="1" si="50"/>
        <v>116</v>
      </c>
      <c r="C442" s="4">
        <f t="shared" ca="1" si="51"/>
        <v>116</v>
      </c>
      <c r="D442" s="64">
        <f t="shared" ca="1" si="48"/>
        <v>5800</v>
      </c>
      <c r="E442" s="52">
        <f t="shared" ca="1" si="52"/>
        <v>4</v>
      </c>
      <c r="F442" s="4">
        <f t="shared" ca="1" si="53"/>
        <v>60</v>
      </c>
      <c r="G442" s="4">
        <f t="shared" ca="1" si="54"/>
        <v>0</v>
      </c>
      <c r="H442" s="4">
        <f t="shared" ca="1" si="55"/>
        <v>0</v>
      </c>
      <c r="I442" s="64">
        <f t="shared" ca="1" si="49"/>
        <v>5740</v>
      </c>
    </row>
    <row r="443" spans="1:9" x14ac:dyDescent="0.25">
      <c r="A443" s="184">
        <v>426</v>
      </c>
      <c r="B443" s="4">
        <f t="shared" ca="1" si="50"/>
        <v>111</v>
      </c>
      <c r="C443" s="4">
        <f t="shared" ca="1" si="51"/>
        <v>111</v>
      </c>
      <c r="D443" s="64">
        <f t="shared" ca="1" si="48"/>
        <v>5550</v>
      </c>
      <c r="E443" s="52">
        <f t="shared" ca="1" si="52"/>
        <v>9</v>
      </c>
      <c r="F443" s="4">
        <f t="shared" ca="1" si="53"/>
        <v>135</v>
      </c>
      <c r="G443" s="4">
        <f t="shared" ca="1" si="54"/>
        <v>0</v>
      </c>
      <c r="H443" s="4">
        <f t="shared" ca="1" si="55"/>
        <v>0</v>
      </c>
      <c r="I443" s="64">
        <f t="shared" ca="1" si="49"/>
        <v>5415</v>
      </c>
    </row>
    <row r="444" spans="1:9" x14ac:dyDescent="0.25">
      <c r="A444" s="184">
        <v>427</v>
      </c>
      <c r="B444" s="4">
        <f t="shared" ca="1" si="50"/>
        <v>35</v>
      </c>
      <c r="C444" s="4">
        <f t="shared" ca="1" si="51"/>
        <v>35</v>
      </c>
      <c r="D444" s="64">
        <f t="shared" ca="1" si="48"/>
        <v>1750</v>
      </c>
      <c r="E444" s="52">
        <f t="shared" ca="1" si="52"/>
        <v>85</v>
      </c>
      <c r="F444" s="4">
        <f t="shared" ca="1" si="53"/>
        <v>1275</v>
      </c>
      <c r="G444" s="4">
        <f t="shared" ca="1" si="54"/>
        <v>0</v>
      </c>
      <c r="H444" s="4">
        <f t="shared" ca="1" si="55"/>
        <v>0</v>
      </c>
      <c r="I444" s="64">
        <f t="shared" ca="1" si="49"/>
        <v>475</v>
      </c>
    </row>
    <row r="445" spans="1:9" x14ac:dyDescent="0.25">
      <c r="A445" s="184">
        <v>428</v>
      </c>
      <c r="B445" s="4">
        <f t="shared" ca="1" si="50"/>
        <v>107</v>
      </c>
      <c r="C445" s="4">
        <f t="shared" ca="1" si="51"/>
        <v>107</v>
      </c>
      <c r="D445" s="64">
        <f t="shared" ca="1" si="48"/>
        <v>5350</v>
      </c>
      <c r="E445" s="52">
        <f t="shared" ca="1" si="52"/>
        <v>13</v>
      </c>
      <c r="F445" s="4">
        <f t="shared" ca="1" si="53"/>
        <v>195</v>
      </c>
      <c r="G445" s="4">
        <f t="shared" ca="1" si="54"/>
        <v>0</v>
      </c>
      <c r="H445" s="4">
        <f t="shared" ca="1" si="55"/>
        <v>0</v>
      </c>
      <c r="I445" s="64">
        <f t="shared" ca="1" si="49"/>
        <v>5155</v>
      </c>
    </row>
    <row r="446" spans="1:9" x14ac:dyDescent="0.25">
      <c r="A446" s="184">
        <v>429</v>
      </c>
      <c r="B446" s="4">
        <f t="shared" ca="1" si="50"/>
        <v>132</v>
      </c>
      <c r="C446" s="4">
        <f t="shared" ca="1" si="51"/>
        <v>120</v>
      </c>
      <c r="D446" s="64">
        <f t="shared" ref="D446:D509" ca="1" si="56">$C$3*C446</f>
        <v>6000</v>
      </c>
      <c r="E446" s="52">
        <f t="shared" ca="1" si="52"/>
        <v>0</v>
      </c>
      <c r="F446" s="4">
        <f t="shared" ca="1" si="53"/>
        <v>0</v>
      </c>
      <c r="G446" s="4">
        <f t="shared" ca="1" si="54"/>
        <v>12</v>
      </c>
      <c r="H446" s="4">
        <f t="shared" ca="1" si="55"/>
        <v>360</v>
      </c>
      <c r="I446" s="64">
        <f t="shared" ref="I446:I509" ca="1" si="57">D446-F446-H446</f>
        <v>5640</v>
      </c>
    </row>
    <row r="447" spans="1:9" x14ac:dyDescent="0.25">
      <c r="A447" s="184">
        <v>430</v>
      </c>
      <c r="B447" s="4">
        <f t="shared" ca="1" si="50"/>
        <v>112</v>
      </c>
      <c r="C447" s="4">
        <f t="shared" ca="1" si="51"/>
        <v>112</v>
      </c>
      <c r="D447" s="64">
        <f t="shared" ca="1" si="56"/>
        <v>5600</v>
      </c>
      <c r="E447" s="52">
        <f t="shared" ca="1" si="52"/>
        <v>8</v>
      </c>
      <c r="F447" s="4">
        <f t="shared" ca="1" si="53"/>
        <v>120</v>
      </c>
      <c r="G447" s="4">
        <f t="shared" ca="1" si="54"/>
        <v>0</v>
      </c>
      <c r="H447" s="4">
        <f t="shared" ca="1" si="55"/>
        <v>0</v>
      </c>
      <c r="I447" s="64">
        <f t="shared" ca="1" si="57"/>
        <v>5480</v>
      </c>
    </row>
    <row r="448" spans="1:9" x14ac:dyDescent="0.25">
      <c r="A448" s="184">
        <v>431</v>
      </c>
      <c r="B448" s="4">
        <f t="shared" ca="1" si="50"/>
        <v>65</v>
      </c>
      <c r="C448" s="4">
        <f t="shared" ca="1" si="51"/>
        <v>65</v>
      </c>
      <c r="D448" s="64">
        <f t="shared" ca="1" si="56"/>
        <v>3250</v>
      </c>
      <c r="E448" s="52">
        <f t="shared" ca="1" si="52"/>
        <v>55</v>
      </c>
      <c r="F448" s="4">
        <f t="shared" ca="1" si="53"/>
        <v>825</v>
      </c>
      <c r="G448" s="4">
        <f t="shared" ca="1" si="54"/>
        <v>0</v>
      </c>
      <c r="H448" s="4">
        <f t="shared" ca="1" si="55"/>
        <v>0</v>
      </c>
      <c r="I448" s="64">
        <f t="shared" ca="1" si="57"/>
        <v>2425</v>
      </c>
    </row>
    <row r="449" spans="1:9" x14ac:dyDescent="0.25">
      <c r="A449" s="184">
        <v>432</v>
      </c>
      <c r="B449" s="4">
        <f t="shared" ca="1" si="50"/>
        <v>115</v>
      </c>
      <c r="C449" s="4">
        <f t="shared" ca="1" si="51"/>
        <v>115</v>
      </c>
      <c r="D449" s="64">
        <f t="shared" ca="1" si="56"/>
        <v>5750</v>
      </c>
      <c r="E449" s="52">
        <f t="shared" ca="1" si="52"/>
        <v>5</v>
      </c>
      <c r="F449" s="4">
        <f t="shared" ca="1" si="53"/>
        <v>75</v>
      </c>
      <c r="G449" s="4">
        <f t="shared" ca="1" si="54"/>
        <v>0</v>
      </c>
      <c r="H449" s="4">
        <f t="shared" ca="1" si="55"/>
        <v>0</v>
      </c>
      <c r="I449" s="64">
        <f t="shared" ca="1" si="57"/>
        <v>5675</v>
      </c>
    </row>
    <row r="450" spans="1:9" x14ac:dyDescent="0.25">
      <c r="A450" s="184">
        <v>433</v>
      </c>
      <c r="B450" s="4">
        <f t="shared" ca="1" si="50"/>
        <v>85</v>
      </c>
      <c r="C450" s="4">
        <f t="shared" ca="1" si="51"/>
        <v>85</v>
      </c>
      <c r="D450" s="64">
        <f t="shared" ca="1" si="56"/>
        <v>4250</v>
      </c>
      <c r="E450" s="52">
        <f t="shared" ca="1" si="52"/>
        <v>35</v>
      </c>
      <c r="F450" s="4">
        <f t="shared" ca="1" si="53"/>
        <v>525</v>
      </c>
      <c r="G450" s="4">
        <f t="shared" ca="1" si="54"/>
        <v>0</v>
      </c>
      <c r="H450" s="4">
        <f t="shared" ca="1" si="55"/>
        <v>0</v>
      </c>
      <c r="I450" s="64">
        <f t="shared" ca="1" si="57"/>
        <v>3725</v>
      </c>
    </row>
    <row r="451" spans="1:9" x14ac:dyDescent="0.25">
      <c r="A451" s="184">
        <v>434</v>
      </c>
      <c r="B451" s="4">
        <f t="shared" ca="1" si="50"/>
        <v>88</v>
      </c>
      <c r="C451" s="4">
        <f t="shared" ca="1" si="51"/>
        <v>88</v>
      </c>
      <c r="D451" s="64">
        <f t="shared" ca="1" si="56"/>
        <v>4400</v>
      </c>
      <c r="E451" s="52">
        <f t="shared" ca="1" si="52"/>
        <v>32</v>
      </c>
      <c r="F451" s="4">
        <f t="shared" ca="1" si="53"/>
        <v>480</v>
      </c>
      <c r="G451" s="4">
        <f t="shared" ca="1" si="54"/>
        <v>0</v>
      </c>
      <c r="H451" s="4">
        <f t="shared" ca="1" si="55"/>
        <v>0</v>
      </c>
      <c r="I451" s="64">
        <f t="shared" ca="1" si="57"/>
        <v>3920</v>
      </c>
    </row>
    <row r="452" spans="1:9" x14ac:dyDescent="0.25">
      <c r="A452" s="184">
        <v>435</v>
      </c>
      <c r="B452" s="4">
        <f t="shared" ca="1" si="50"/>
        <v>146</v>
      </c>
      <c r="C452" s="4">
        <f t="shared" ca="1" si="51"/>
        <v>120</v>
      </c>
      <c r="D452" s="64">
        <f t="shared" ca="1" si="56"/>
        <v>6000</v>
      </c>
      <c r="E452" s="52">
        <f t="shared" ca="1" si="52"/>
        <v>0</v>
      </c>
      <c r="F452" s="4">
        <f t="shared" ca="1" si="53"/>
        <v>0</v>
      </c>
      <c r="G452" s="4">
        <f t="shared" ca="1" si="54"/>
        <v>26</v>
      </c>
      <c r="H452" s="4">
        <f t="shared" ca="1" si="55"/>
        <v>780</v>
      </c>
      <c r="I452" s="64">
        <f t="shared" ca="1" si="57"/>
        <v>5220</v>
      </c>
    </row>
    <row r="453" spans="1:9" x14ac:dyDescent="0.25">
      <c r="A453" s="184">
        <v>436</v>
      </c>
      <c r="B453" s="4">
        <f t="shared" ca="1" si="50"/>
        <v>97</v>
      </c>
      <c r="C453" s="4">
        <f t="shared" ca="1" si="51"/>
        <v>97</v>
      </c>
      <c r="D453" s="64">
        <f t="shared" ca="1" si="56"/>
        <v>4850</v>
      </c>
      <c r="E453" s="52">
        <f t="shared" ca="1" si="52"/>
        <v>23</v>
      </c>
      <c r="F453" s="4">
        <f t="shared" ca="1" si="53"/>
        <v>345</v>
      </c>
      <c r="G453" s="4">
        <f t="shared" ca="1" si="54"/>
        <v>0</v>
      </c>
      <c r="H453" s="4">
        <f t="shared" ca="1" si="55"/>
        <v>0</v>
      </c>
      <c r="I453" s="64">
        <f t="shared" ca="1" si="57"/>
        <v>4505</v>
      </c>
    </row>
    <row r="454" spans="1:9" x14ac:dyDescent="0.25">
      <c r="A454" s="184">
        <v>437</v>
      </c>
      <c r="B454" s="4">
        <f t="shared" ca="1" si="50"/>
        <v>106</v>
      </c>
      <c r="C454" s="4">
        <f t="shared" ca="1" si="51"/>
        <v>106</v>
      </c>
      <c r="D454" s="64">
        <f t="shared" ca="1" si="56"/>
        <v>5300</v>
      </c>
      <c r="E454" s="52">
        <f t="shared" ca="1" si="52"/>
        <v>14</v>
      </c>
      <c r="F454" s="4">
        <f t="shared" ca="1" si="53"/>
        <v>210</v>
      </c>
      <c r="G454" s="4">
        <f t="shared" ca="1" si="54"/>
        <v>0</v>
      </c>
      <c r="H454" s="4">
        <f t="shared" ca="1" si="55"/>
        <v>0</v>
      </c>
      <c r="I454" s="64">
        <f t="shared" ca="1" si="57"/>
        <v>5090</v>
      </c>
    </row>
    <row r="455" spans="1:9" x14ac:dyDescent="0.25">
      <c r="A455" s="184">
        <v>438</v>
      </c>
      <c r="B455" s="4">
        <f t="shared" ca="1" si="50"/>
        <v>149</v>
      </c>
      <c r="C455" s="4">
        <f t="shared" ca="1" si="51"/>
        <v>120</v>
      </c>
      <c r="D455" s="64">
        <f t="shared" ca="1" si="56"/>
        <v>6000</v>
      </c>
      <c r="E455" s="52">
        <f t="shared" ca="1" si="52"/>
        <v>0</v>
      </c>
      <c r="F455" s="4">
        <f t="shared" ca="1" si="53"/>
        <v>0</v>
      </c>
      <c r="G455" s="4">
        <f t="shared" ca="1" si="54"/>
        <v>29</v>
      </c>
      <c r="H455" s="4">
        <f t="shared" ca="1" si="55"/>
        <v>870</v>
      </c>
      <c r="I455" s="64">
        <f t="shared" ca="1" si="57"/>
        <v>5130</v>
      </c>
    </row>
    <row r="456" spans="1:9" x14ac:dyDescent="0.25">
      <c r="A456" s="184">
        <v>439</v>
      </c>
      <c r="B456" s="4">
        <f t="shared" ca="1" si="50"/>
        <v>142</v>
      </c>
      <c r="C456" s="4">
        <f t="shared" ca="1" si="51"/>
        <v>120</v>
      </c>
      <c r="D456" s="64">
        <f t="shared" ca="1" si="56"/>
        <v>6000</v>
      </c>
      <c r="E456" s="52">
        <f t="shared" ca="1" si="52"/>
        <v>0</v>
      </c>
      <c r="F456" s="4">
        <f t="shared" ca="1" si="53"/>
        <v>0</v>
      </c>
      <c r="G456" s="4">
        <f t="shared" ca="1" si="54"/>
        <v>22</v>
      </c>
      <c r="H456" s="4">
        <f t="shared" ca="1" si="55"/>
        <v>660</v>
      </c>
      <c r="I456" s="64">
        <f t="shared" ca="1" si="57"/>
        <v>5340</v>
      </c>
    </row>
    <row r="457" spans="1:9" x14ac:dyDescent="0.25">
      <c r="A457" s="184">
        <v>440</v>
      </c>
      <c r="B457" s="4">
        <f t="shared" ca="1" si="50"/>
        <v>107</v>
      </c>
      <c r="C457" s="4">
        <f t="shared" ca="1" si="51"/>
        <v>107</v>
      </c>
      <c r="D457" s="64">
        <f t="shared" ca="1" si="56"/>
        <v>5350</v>
      </c>
      <c r="E457" s="52">
        <f t="shared" ca="1" si="52"/>
        <v>13</v>
      </c>
      <c r="F457" s="4">
        <f t="shared" ca="1" si="53"/>
        <v>195</v>
      </c>
      <c r="G457" s="4">
        <f t="shared" ca="1" si="54"/>
        <v>0</v>
      </c>
      <c r="H457" s="4">
        <f t="shared" ca="1" si="55"/>
        <v>0</v>
      </c>
      <c r="I457" s="64">
        <f t="shared" ca="1" si="57"/>
        <v>5155</v>
      </c>
    </row>
    <row r="458" spans="1:9" x14ac:dyDescent="0.25">
      <c r="A458" s="184">
        <v>441</v>
      </c>
      <c r="B458" s="4">
        <f t="shared" ca="1" si="50"/>
        <v>83</v>
      </c>
      <c r="C458" s="4">
        <f t="shared" ca="1" si="51"/>
        <v>83</v>
      </c>
      <c r="D458" s="64">
        <f t="shared" ca="1" si="56"/>
        <v>4150</v>
      </c>
      <c r="E458" s="52">
        <f t="shared" ca="1" si="52"/>
        <v>37</v>
      </c>
      <c r="F458" s="4">
        <f t="shared" ca="1" si="53"/>
        <v>555</v>
      </c>
      <c r="G458" s="4">
        <f t="shared" ca="1" si="54"/>
        <v>0</v>
      </c>
      <c r="H458" s="4">
        <f t="shared" ca="1" si="55"/>
        <v>0</v>
      </c>
      <c r="I458" s="64">
        <f t="shared" ca="1" si="57"/>
        <v>3595</v>
      </c>
    </row>
    <row r="459" spans="1:9" x14ac:dyDescent="0.25">
      <c r="A459" s="184">
        <v>442</v>
      </c>
      <c r="B459" s="4">
        <f t="shared" ca="1" si="50"/>
        <v>98</v>
      </c>
      <c r="C459" s="4">
        <f t="shared" ca="1" si="51"/>
        <v>98</v>
      </c>
      <c r="D459" s="64">
        <f t="shared" ca="1" si="56"/>
        <v>4900</v>
      </c>
      <c r="E459" s="52">
        <f t="shared" ca="1" si="52"/>
        <v>22</v>
      </c>
      <c r="F459" s="4">
        <f t="shared" ca="1" si="53"/>
        <v>330</v>
      </c>
      <c r="G459" s="4">
        <f t="shared" ca="1" si="54"/>
        <v>0</v>
      </c>
      <c r="H459" s="4">
        <f t="shared" ca="1" si="55"/>
        <v>0</v>
      </c>
      <c r="I459" s="64">
        <f t="shared" ca="1" si="57"/>
        <v>4570</v>
      </c>
    </row>
    <row r="460" spans="1:9" x14ac:dyDescent="0.25">
      <c r="A460" s="184">
        <v>443</v>
      </c>
      <c r="B460" s="4">
        <f t="shared" ca="1" si="50"/>
        <v>124</v>
      </c>
      <c r="C460" s="4">
        <f t="shared" ca="1" si="51"/>
        <v>120</v>
      </c>
      <c r="D460" s="64">
        <f t="shared" ca="1" si="56"/>
        <v>6000</v>
      </c>
      <c r="E460" s="52">
        <f t="shared" ca="1" si="52"/>
        <v>0</v>
      </c>
      <c r="F460" s="4">
        <f t="shared" ca="1" si="53"/>
        <v>0</v>
      </c>
      <c r="G460" s="4">
        <f t="shared" ca="1" si="54"/>
        <v>4</v>
      </c>
      <c r="H460" s="4">
        <f t="shared" ca="1" si="55"/>
        <v>120</v>
      </c>
      <c r="I460" s="64">
        <f t="shared" ca="1" si="57"/>
        <v>5880</v>
      </c>
    </row>
    <row r="461" spans="1:9" x14ac:dyDescent="0.25">
      <c r="A461" s="184">
        <v>444</v>
      </c>
      <c r="B461" s="4">
        <f t="shared" ca="1" si="50"/>
        <v>126</v>
      </c>
      <c r="C461" s="4">
        <f t="shared" ca="1" si="51"/>
        <v>120</v>
      </c>
      <c r="D461" s="64">
        <f t="shared" ca="1" si="56"/>
        <v>6000</v>
      </c>
      <c r="E461" s="52">
        <f t="shared" ca="1" si="52"/>
        <v>0</v>
      </c>
      <c r="F461" s="4">
        <f t="shared" ca="1" si="53"/>
        <v>0</v>
      </c>
      <c r="G461" s="4">
        <f t="shared" ca="1" si="54"/>
        <v>6</v>
      </c>
      <c r="H461" s="4">
        <f t="shared" ca="1" si="55"/>
        <v>180</v>
      </c>
      <c r="I461" s="64">
        <f t="shared" ca="1" si="57"/>
        <v>5820</v>
      </c>
    </row>
    <row r="462" spans="1:9" x14ac:dyDescent="0.25">
      <c r="A462" s="184">
        <v>445</v>
      </c>
      <c r="B462" s="4">
        <f t="shared" ca="1" si="50"/>
        <v>101</v>
      </c>
      <c r="C462" s="4">
        <f t="shared" ca="1" si="51"/>
        <v>101</v>
      </c>
      <c r="D462" s="64">
        <f t="shared" ca="1" si="56"/>
        <v>5050</v>
      </c>
      <c r="E462" s="52">
        <f t="shared" ca="1" si="52"/>
        <v>19</v>
      </c>
      <c r="F462" s="4">
        <f t="shared" ca="1" si="53"/>
        <v>285</v>
      </c>
      <c r="G462" s="4">
        <f t="shared" ca="1" si="54"/>
        <v>0</v>
      </c>
      <c r="H462" s="4">
        <f t="shared" ca="1" si="55"/>
        <v>0</v>
      </c>
      <c r="I462" s="64">
        <f t="shared" ca="1" si="57"/>
        <v>4765</v>
      </c>
    </row>
    <row r="463" spans="1:9" x14ac:dyDescent="0.25">
      <c r="A463" s="184">
        <v>446</v>
      </c>
      <c r="B463" s="4">
        <f t="shared" ca="1" si="50"/>
        <v>88</v>
      </c>
      <c r="C463" s="4">
        <f t="shared" ca="1" si="51"/>
        <v>88</v>
      </c>
      <c r="D463" s="64">
        <f t="shared" ca="1" si="56"/>
        <v>4400</v>
      </c>
      <c r="E463" s="52">
        <f t="shared" ca="1" si="52"/>
        <v>32</v>
      </c>
      <c r="F463" s="4">
        <f t="shared" ca="1" si="53"/>
        <v>480</v>
      </c>
      <c r="G463" s="4">
        <f t="shared" ca="1" si="54"/>
        <v>0</v>
      </c>
      <c r="H463" s="4">
        <f t="shared" ca="1" si="55"/>
        <v>0</v>
      </c>
      <c r="I463" s="64">
        <f t="shared" ca="1" si="57"/>
        <v>3920</v>
      </c>
    </row>
    <row r="464" spans="1:9" x14ac:dyDescent="0.25">
      <c r="A464" s="184">
        <v>447</v>
      </c>
      <c r="B464" s="4">
        <f t="shared" ca="1" si="50"/>
        <v>40</v>
      </c>
      <c r="C464" s="4">
        <f t="shared" ca="1" si="51"/>
        <v>40</v>
      </c>
      <c r="D464" s="64">
        <f t="shared" ca="1" si="56"/>
        <v>2000</v>
      </c>
      <c r="E464" s="52">
        <f t="shared" ca="1" si="52"/>
        <v>80</v>
      </c>
      <c r="F464" s="4">
        <f t="shared" ca="1" si="53"/>
        <v>1200</v>
      </c>
      <c r="G464" s="4">
        <f t="shared" ca="1" si="54"/>
        <v>0</v>
      </c>
      <c r="H464" s="4">
        <f t="shared" ca="1" si="55"/>
        <v>0</v>
      </c>
      <c r="I464" s="64">
        <f t="shared" ca="1" si="57"/>
        <v>800</v>
      </c>
    </row>
    <row r="465" spans="1:9" x14ac:dyDescent="0.25">
      <c r="A465" s="184">
        <v>448</v>
      </c>
      <c r="B465" s="4">
        <f t="shared" ca="1" si="50"/>
        <v>119</v>
      </c>
      <c r="C465" s="4">
        <f t="shared" ca="1" si="51"/>
        <v>119</v>
      </c>
      <c r="D465" s="64">
        <f t="shared" ca="1" si="56"/>
        <v>5950</v>
      </c>
      <c r="E465" s="52">
        <f t="shared" ca="1" si="52"/>
        <v>1</v>
      </c>
      <c r="F465" s="4">
        <f t="shared" ca="1" si="53"/>
        <v>15</v>
      </c>
      <c r="G465" s="4">
        <f t="shared" ca="1" si="54"/>
        <v>0</v>
      </c>
      <c r="H465" s="4">
        <f t="shared" ca="1" si="55"/>
        <v>0</v>
      </c>
      <c r="I465" s="64">
        <f t="shared" ca="1" si="57"/>
        <v>5935</v>
      </c>
    </row>
    <row r="466" spans="1:9" x14ac:dyDescent="0.25">
      <c r="A466" s="184">
        <v>449</v>
      </c>
      <c r="B466" s="4">
        <f t="shared" ca="1" si="50"/>
        <v>110</v>
      </c>
      <c r="C466" s="4">
        <f t="shared" ca="1" si="51"/>
        <v>110</v>
      </c>
      <c r="D466" s="64">
        <f t="shared" ca="1" si="56"/>
        <v>5500</v>
      </c>
      <c r="E466" s="52">
        <f t="shared" ca="1" si="52"/>
        <v>10</v>
      </c>
      <c r="F466" s="4">
        <f t="shared" ca="1" si="53"/>
        <v>150</v>
      </c>
      <c r="G466" s="4">
        <f t="shared" ca="1" si="54"/>
        <v>0</v>
      </c>
      <c r="H466" s="4">
        <f t="shared" ca="1" si="55"/>
        <v>0</v>
      </c>
      <c r="I466" s="64">
        <f t="shared" ca="1" si="57"/>
        <v>5350</v>
      </c>
    </row>
    <row r="467" spans="1:9" x14ac:dyDescent="0.25">
      <c r="A467" s="184">
        <v>450</v>
      </c>
      <c r="B467" s="4">
        <f t="shared" ref="B467:B530" ca="1" si="58">INT(NORMINV(RAND(),$B$10,$B$11))</f>
        <v>81</v>
      </c>
      <c r="C467" s="4">
        <f t="shared" ref="C467:C530" ca="1" si="59">IF($C$7&gt;=B467,B467,$C$7)</f>
        <v>81</v>
      </c>
      <c r="D467" s="64">
        <f t="shared" ca="1" si="56"/>
        <v>4050</v>
      </c>
      <c r="E467" s="52">
        <f t="shared" ref="E467:E530" ca="1" si="60">$C$7-C467</f>
        <v>39</v>
      </c>
      <c r="F467" s="4">
        <f t="shared" ref="F467:F530" ca="1" si="61">$C$4*E467</f>
        <v>585</v>
      </c>
      <c r="G467" s="4">
        <f t="shared" ref="G467:G530" ca="1" si="62">B467-C467</f>
        <v>0</v>
      </c>
      <c r="H467" s="4">
        <f t="shared" ref="H467:H530" ca="1" si="63">$C$5*G467</f>
        <v>0</v>
      </c>
      <c r="I467" s="64">
        <f t="shared" ca="1" si="57"/>
        <v>3465</v>
      </c>
    </row>
    <row r="468" spans="1:9" x14ac:dyDescent="0.25">
      <c r="A468" s="184">
        <v>451</v>
      </c>
      <c r="B468" s="4">
        <f t="shared" ca="1" si="58"/>
        <v>83</v>
      </c>
      <c r="C468" s="4">
        <f t="shared" ca="1" si="59"/>
        <v>83</v>
      </c>
      <c r="D468" s="64">
        <f t="shared" ca="1" si="56"/>
        <v>4150</v>
      </c>
      <c r="E468" s="52">
        <f t="shared" ca="1" si="60"/>
        <v>37</v>
      </c>
      <c r="F468" s="4">
        <f t="shared" ca="1" si="61"/>
        <v>555</v>
      </c>
      <c r="G468" s="4">
        <f t="shared" ca="1" si="62"/>
        <v>0</v>
      </c>
      <c r="H468" s="4">
        <f t="shared" ca="1" si="63"/>
        <v>0</v>
      </c>
      <c r="I468" s="64">
        <f t="shared" ca="1" si="57"/>
        <v>3595</v>
      </c>
    </row>
    <row r="469" spans="1:9" x14ac:dyDescent="0.25">
      <c r="A469" s="184">
        <v>452</v>
      </c>
      <c r="B469" s="4">
        <f t="shared" ca="1" si="58"/>
        <v>110</v>
      </c>
      <c r="C469" s="4">
        <f t="shared" ca="1" si="59"/>
        <v>110</v>
      </c>
      <c r="D469" s="64">
        <f t="shared" ca="1" si="56"/>
        <v>5500</v>
      </c>
      <c r="E469" s="52">
        <f t="shared" ca="1" si="60"/>
        <v>10</v>
      </c>
      <c r="F469" s="4">
        <f t="shared" ca="1" si="61"/>
        <v>150</v>
      </c>
      <c r="G469" s="4">
        <f t="shared" ca="1" si="62"/>
        <v>0</v>
      </c>
      <c r="H469" s="4">
        <f t="shared" ca="1" si="63"/>
        <v>0</v>
      </c>
      <c r="I469" s="64">
        <f t="shared" ca="1" si="57"/>
        <v>5350</v>
      </c>
    </row>
    <row r="470" spans="1:9" x14ac:dyDescent="0.25">
      <c r="A470" s="184">
        <v>453</v>
      </c>
      <c r="B470" s="4">
        <f t="shared" ca="1" si="58"/>
        <v>65</v>
      </c>
      <c r="C470" s="4">
        <f t="shared" ca="1" si="59"/>
        <v>65</v>
      </c>
      <c r="D470" s="64">
        <f t="shared" ca="1" si="56"/>
        <v>3250</v>
      </c>
      <c r="E470" s="52">
        <f t="shared" ca="1" si="60"/>
        <v>55</v>
      </c>
      <c r="F470" s="4">
        <f t="shared" ca="1" si="61"/>
        <v>825</v>
      </c>
      <c r="G470" s="4">
        <f t="shared" ca="1" si="62"/>
        <v>0</v>
      </c>
      <c r="H470" s="4">
        <f t="shared" ca="1" si="63"/>
        <v>0</v>
      </c>
      <c r="I470" s="64">
        <f t="shared" ca="1" si="57"/>
        <v>2425</v>
      </c>
    </row>
    <row r="471" spans="1:9" x14ac:dyDescent="0.25">
      <c r="A471" s="184">
        <v>454</v>
      </c>
      <c r="B471" s="4">
        <f t="shared" ca="1" si="58"/>
        <v>127</v>
      </c>
      <c r="C471" s="4">
        <f t="shared" ca="1" si="59"/>
        <v>120</v>
      </c>
      <c r="D471" s="64">
        <f t="shared" ca="1" si="56"/>
        <v>6000</v>
      </c>
      <c r="E471" s="52">
        <f t="shared" ca="1" si="60"/>
        <v>0</v>
      </c>
      <c r="F471" s="4">
        <f t="shared" ca="1" si="61"/>
        <v>0</v>
      </c>
      <c r="G471" s="4">
        <f t="shared" ca="1" si="62"/>
        <v>7</v>
      </c>
      <c r="H471" s="4">
        <f t="shared" ca="1" si="63"/>
        <v>210</v>
      </c>
      <c r="I471" s="64">
        <f t="shared" ca="1" si="57"/>
        <v>5790</v>
      </c>
    </row>
    <row r="472" spans="1:9" x14ac:dyDescent="0.25">
      <c r="A472" s="184">
        <v>455</v>
      </c>
      <c r="B472" s="4">
        <f t="shared" ca="1" si="58"/>
        <v>128</v>
      </c>
      <c r="C472" s="4">
        <f t="shared" ca="1" si="59"/>
        <v>120</v>
      </c>
      <c r="D472" s="64">
        <f t="shared" ca="1" si="56"/>
        <v>6000</v>
      </c>
      <c r="E472" s="52">
        <f t="shared" ca="1" si="60"/>
        <v>0</v>
      </c>
      <c r="F472" s="4">
        <f t="shared" ca="1" si="61"/>
        <v>0</v>
      </c>
      <c r="G472" s="4">
        <f t="shared" ca="1" si="62"/>
        <v>8</v>
      </c>
      <c r="H472" s="4">
        <f t="shared" ca="1" si="63"/>
        <v>240</v>
      </c>
      <c r="I472" s="64">
        <f t="shared" ca="1" si="57"/>
        <v>5760</v>
      </c>
    </row>
    <row r="473" spans="1:9" x14ac:dyDescent="0.25">
      <c r="A473" s="184">
        <v>456</v>
      </c>
      <c r="B473" s="4">
        <f t="shared" ca="1" si="58"/>
        <v>111</v>
      </c>
      <c r="C473" s="4">
        <f t="shared" ca="1" si="59"/>
        <v>111</v>
      </c>
      <c r="D473" s="64">
        <f t="shared" ca="1" si="56"/>
        <v>5550</v>
      </c>
      <c r="E473" s="52">
        <f t="shared" ca="1" si="60"/>
        <v>9</v>
      </c>
      <c r="F473" s="4">
        <f t="shared" ca="1" si="61"/>
        <v>135</v>
      </c>
      <c r="G473" s="4">
        <f t="shared" ca="1" si="62"/>
        <v>0</v>
      </c>
      <c r="H473" s="4">
        <f t="shared" ca="1" si="63"/>
        <v>0</v>
      </c>
      <c r="I473" s="64">
        <f t="shared" ca="1" si="57"/>
        <v>5415</v>
      </c>
    </row>
    <row r="474" spans="1:9" x14ac:dyDescent="0.25">
      <c r="A474" s="184">
        <v>457</v>
      </c>
      <c r="B474" s="4">
        <f t="shared" ca="1" si="58"/>
        <v>130</v>
      </c>
      <c r="C474" s="4">
        <f t="shared" ca="1" si="59"/>
        <v>120</v>
      </c>
      <c r="D474" s="64">
        <f t="shared" ca="1" si="56"/>
        <v>6000</v>
      </c>
      <c r="E474" s="52">
        <f t="shared" ca="1" si="60"/>
        <v>0</v>
      </c>
      <c r="F474" s="4">
        <f t="shared" ca="1" si="61"/>
        <v>0</v>
      </c>
      <c r="G474" s="4">
        <f t="shared" ca="1" si="62"/>
        <v>10</v>
      </c>
      <c r="H474" s="4">
        <f t="shared" ca="1" si="63"/>
        <v>300</v>
      </c>
      <c r="I474" s="64">
        <f t="shared" ca="1" si="57"/>
        <v>5700</v>
      </c>
    </row>
    <row r="475" spans="1:9" x14ac:dyDescent="0.25">
      <c r="A475" s="184">
        <v>458</v>
      </c>
      <c r="B475" s="4">
        <f t="shared" ca="1" si="58"/>
        <v>113</v>
      </c>
      <c r="C475" s="4">
        <f t="shared" ca="1" si="59"/>
        <v>113</v>
      </c>
      <c r="D475" s="64">
        <f t="shared" ca="1" si="56"/>
        <v>5650</v>
      </c>
      <c r="E475" s="52">
        <f t="shared" ca="1" si="60"/>
        <v>7</v>
      </c>
      <c r="F475" s="4">
        <f t="shared" ca="1" si="61"/>
        <v>105</v>
      </c>
      <c r="G475" s="4">
        <f t="shared" ca="1" si="62"/>
        <v>0</v>
      </c>
      <c r="H475" s="4">
        <f t="shared" ca="1" si="63"/>
        <v>0</v>
      </c>
      <c r="I475" s="64">
        <f t="shared" ca="1" si="57"/>
        <v>5545</v>
      </c>
    </row>
    <row r="476" spans="1:9" x14ac:dyDescent="0.25">
      <c r="A476" s="184">
        <v>459</v>
      </c>
      <c r="B476" s="4">
        <f t="shared" ca="1" si="58"/>
        <v>112</v>
      </c>
      <c r="C476" s="4">
        <f t="shared" ca="1" si="59"/>
        <v>112</v>
      </c>
      <c r="D476" s="64">
        <f t="shared" ca="1" si="56"/>
        <v>5600</v>
      </c>
      <c r="E476" s="52">
        <f t="shared" ca="1" si="60"/>
        <v>8</v>
      </c>
      <c r="F476" s="4">
        <f t="shared" ca="1" si="61"/>
        <v>120</v>
      </c>
      <c r="G476" s="4">
        <f t="shared" ca="1" si="62"/>
        <v>0</v>
      </c>
      <c r="H476" s="4">
        <f t="shared" ca="1" si="63"/>
        <v>0</v>
      </c>
      <c r="I476" s="64">
        <f t="shared" ca="1" si="57"/>
        <v>5480</v>
      </c>
    </row>
    <row r="477" spans="1:9" x14ac:dyDescent="0.25">
      <c r="A477" s="184">
        <v>460</v>
      </c>
      <c r="B477" s="4">
        <f t="shared" ca="1" si="58"/>
        <v>98</v>
      </c>
      <c r="C477" s="4">
        <f t="shared" ca="1" si="59"/>
        <v>98</v>
      </c>
      <c r="D477" s="64">
        <f t="shared" ca="1" si="56"/>
        <v>4900</v>
      </c>
      <c r="E477" s="52">
        <f t="shared" ca="1" si="60"/>
        <v>22</v>
      </c>
      <c r="F477" s="4">
        <f t="shared" ca="1" si="61"/>
        <v>330</v>
      </c>
      <c r="G477" s="4">
        <f t="shared" ca="1" si="62"/>
        <v>0</v>
      </c>
      <c r="H477" s="4">
        <f t="shared" ca="1" si="63"/>
        <v>0</v>
      </c>
      <c r="I477" s="64">
        <f t="shared" ca="1" si="57"/>
        <v>4570</v>
      </c>
    </row>
    <row r="478" spans="1:9" x14ac:dyDescent="0.25">
      <c r="A478" s="184">
        <v>461</v>
      </c>
      <c r="B478" s="4">
        <f t="shared" ca="1" si="58"/>
        <v>76</v>
      </c>
      <c r="C478" s="4">
        <f t="shared" ca="1" si="59"/>
        <v>76</v>
      </c>
      <c r="D478" s="64">
        <f t="shared" ca="1" si="56"/>
        <v>3800</v>
      </c>
      <c r="E478" s="52">
        <f t="shared" ca="1" si="60"/>
        <v>44</v>
      </c>
      <c r="F478" s="4">
        <f t="shared" ca="1" si="61"/>
        <v>660</v>
      </c>
      <c r="G478" s="4">
        <f t="shared" ca="1" si="62"/>
        <v>0</v>
      </c>
      <c r="H478" s="4">
        <f t="shared" ca="1" si="63"/>
        <v>0</v>
      </c>
      <c r="I478" s="64">
        <f t="shared" ca="1" si="57"/>
        <v>3140</v>
      </c>
    </row>
    <row r="479" spans="1:9" x14ac:dyDescent="0.25">
      <c r="A479" s="184">
        <v>462</v>
      </c>
      <c r="B479" s="4">
        <f t="shared" ca="1" si="58"/>
        <v>89</v>
      </c>
      <c r="C479" s="4">
        <f t="shared" ca="1" si="59"/>
        <v>89</v>
      </c>
      <c r="D479" s="64">
        <f t="shared" ca="1" si="56"/>
        <v>4450</v>
      </c>
      <c r="E479" s="52">
        <f t="shared" ca="1" si="60"/>
        <v>31</v>
      </c>
      <c r="F479" s="4">
        <f t="shared" ca="1" si="61"/>
        <v>465</v>
      </c>
      <c r="G479" s="4">
        <f t="shared" ca="1" si="62"/>
        <v>0</v>
      </c>
      <c r="H479" s="4">
        <f t="shared" ca="1" si="63"/>
        <v>0</v>
      </c>
      <c r="I479" s="64">
        <f t="shared" ca="1" si="57"/>
        <v>3985</v>
      </c>
    </row>
    <row r="480" spans="1:9" x14ac:dyDescent="0.25">
      <c r="A480" s="184">
        <v>463</v>
      </c>
      <c r="B480" s="4">
        <f t="shared" ca="1" si="58"/>
        <v>108</v>
      </c>
      <c r="C480" s="4">
        <f t="shared" ca="1" si="59"/>
        <v>108</v>
      </c>
      <c r="D480" s="64">
        <f t="shared" ca="1" si="56"/>
        <v>5400</v>
      </c>
      <c r="E480" s="52">
        <f t="shared" ca="1" si="60"/>
        <v>12</v>
      </c>
      <c r="F480" s="4">
        <f t="shared" ca="1" si="61"/>
        <v>180</v>
      </c>
      <c r="G480" s="4">
        <f t="shared" ca="1" si="62"/>
        <v>0</v>
      </c>
      <c r="H480" s="4">
        <f t="shared" ca="1" si="63"/>
        <v>0</v>
      </c>
      <c r="I480" s="64">
        <f t="shared" ca="1" si="57"/>
        <v>5220</v>
      </c>
    </row>
    <row r="481" spans="1:9" x14ac:dyDescent="0.25">
      <c r="A481" s="184">
        <v>464</v>
      </c>
      <c r="B481" s="4">
        <f t="shared" ca="1" si="58"/>
        <v>76</v>
      </c>
      <c r="C481" s="4">
        <f t="shared" ca="1" si="59"/>
        <v>76</v>
      </c>
      <c r="D481" s="64">
        <f t="shared" ca="1" si="56"/>
        <v>3800</v>
      </c>
      <c r="E481" s="52">
        <f t="shared" ca="1" si="60"/>
        <v>44</v>
      </c>
      <c r="F481" s="4">
        <f t="shared" ca="1" si="61"/>
        <v>660</v>
      </c>
      <c r="G481" s="4">
        <f t="shared" ca="1" si="62"/>
        <v>0</v>
      </c>
      <c r="H481" s="4">
        <f t="shared" ca="1" si="63"/>
        <v>0</v>
      </c>
      <c r="I481" s="64">
        <f t="shared" ca="1" si="57"/>
        <v>3140</v>
      </c>
    </row>
    <row r="482" spans="1:9" x14ac:dyDescent="0.25">
      <c r="A482" s="184">
        <v>465</v>
      </c>
      <c r="B482" s="4">
        <f t="shared" ca="1" si="58"/>
        <v>99</v>
      </c>
      <c r="C482" s="4">
        <f t="shared" ca="1" si="59"/>
        <v>99</v>
      </c>
      <c r="D482" s="64">
        <f t="shared" ca="1" si="56"/>
        <v>4950</v>
      </c>
      <c r="E482" s="52">
        <f t="shared" ca="1" si="60"/>
        <v>21</v>
      </c>
      <c r="F482" s="4">
        <f t="shared" ca="1" si="61"/>
        <v>315</v>
      </c>
      <c r="G482" s="4">
        <f t="shared" ca="1" si="62"/>
        <v>0</v>
      </c>
      <c r="H482" s="4">
        <f t="shared" ca="1" si="63"/>
        <v>0</v>
      </c>
      <c r="I482" s="64">
        <f t="shared" ca="1" si="57"/>
        <v>4635</v>
      </c>
    </row>
    <row r="483" spans="1:9" x14ac:dyDescent="0.25">
      <c r="A483" s="184">
        <v>466</v>
      </c>
      <c r="B483" s="4">
        <f t="shared" ca="1" si="58"/>
        <v>93</v>
      </c>
      <c r="C483" s="4">
        <f t="shared" ca="1" si="59"/>
        <v>93</v>
      </c>
      <c r="D483" s="64">
        <f t="shared" ca="1" si="56"/>
        <v>4650</v>
      </c>
      <c r="E483" s="52">
        <f t="shared" ca="1" si="60"/>
        <v>27</v>
      </c>
      <c r="F483" s="4">
        <f t="shared" ca="1" si="61"/>
        <v>405</v>
      </c>
      <c r="G483" s="4">
        <f t="shared" ca="1" si="62"/>
        <v>0</v>
      </c>
      <c r="H483" s="4">
        <f t="shared" ca="1" si="63"/>
        <v>0</v>
      </c>
      <c r="I483" s="64">
        <f t="shared" ca="1" si="57"/>
        <v>4245</v>
      </c>
    </row>
    <row r="484" spans="1:9" x14ac:dyDescent="0.25">
      <c r="A484" s="184">
        <v>467</v>
      </c>
      <c r="B484" s="4">
        <f t="shared" ca="1" si="58"/>
        <v>106</v>
      </c>
      <c r="C484" s="4">
        <f t="shared" ca="1" si="59"/>
        <v>106</v>
      </c>
      <c r="D484" s="64">
        <f t="shared" ca="1" si="56"/>
        <v>5300</v>
      </c>
      <c r="E484" s="52">
        <f t="shared" ca="1" si="60"/>
        <v>14</v>
      </c>
      <c r="F484" s="4">
        <f t="shared" ca="1" si="61"/>
        <v>210</v>
      </c>
      <c r="G484" s="4">
        <f t="shared" ca="1" si="62"/>
        <v>0</v>
      </c>
      <c r="H484" s="4">
        <f t="shared" ca="1" si="63"/>
        <v>0</v>
      </c>
      <c r="I484" s="64">
        <f t="shared" ca="1" si="57"/>
        <v>5090</v>
      </c>
    </row>
    <row r="485" spans="1:9" x14ac:dyDescent="0.25">
      <c r="A485" s="184">
        <v>468</v>
      </c>
      <c r="B485" s="4">
        <f t="shared" ca="1" si="58"/>
        <v>119</v>
      </c>
      <c r="C485" s="4">
        <f t="shared" ca="1" si="59"/>
        <v>119</v>
      </c>
      <c r="D485" s="64">
        <f t="shared" ca="1" si="56"/>
        <v>5950</v>
      </c>
      <c r="E485" s="52">
        <f t="shared" ca="1" si="60"/>
        <v>1</v>
      </c>
      <c r="F485" s="4">
        <f t="shared" ca="1" si="61"/>
        <v>15</v>
      </c>
      <c r="G485" s="4">
        <f t="shared" ca="1" si="62"/>
        <v>0</v>
      </c>
      <c r="H485" s="4">
        <f t="shared" ca="1" si="63"/>
        <v>0</v>
      </c>
      <c r="I485" s="64">
        <f t="shared" ca="1" si="57"/>
        <v>5935</v>
      </c>
    </row>
    <row r="486" spans="1:9" x14ac:dyDescent="0.25">
      <c r="A486" s="184">
        <v>469</v>
      </c>
      <c r="B486" s="4">
        <f t="shared" ca="1" si="58"/>
        <v>90</v>
      </c>
      <c r="C486" s="4">
        <f t="shared" ca="1" si="59"/>
        <v>90</v>
      </c>
      <c r="D486" s="64">
        <f t="shared" ca="1" si="56"/>
        <v>4500</v>
      </c>
      <c r="E486" s="52">
        <f t="shared" ca="1" si="60"/>
        <v>30</v>
      </c>
      <c r="F486" s="4">
        <f t="shared" ca="1" si="61"/>
        <v>450</v>
      </c>
      <c r="G486" s="4">
        <f t="shared" ca="1" si="62"/>
        <v>0</v>
      </c>
      <c r="H486" s="4">
        <f t="shared" ca="1" si="63"/>
        <v>0</v>
      </c>
      <c r="I486" s="64">
        <f t="shared" ca="1" si="57"/>
        <v>4050</v>
      </c>
    </row>
    <row r="487" spans="1:9" x14ac:dyDescent="0.25">
      <c r="A487" s="184">
        <v>470</v>
      </c>
      <c r="B487" s="4">
        <f t="shared" ca="1" si="58"/>
        <v>111</v>
      </c>
      <c r="C487" s="4">
        <f t="shared" ca="1" si="59"/>
        <v>111</v>
      </c>
      <c r="D487" s="64">
        <f t="shared" ca="1" si="56"/>
        <v>5550</v>
      </c>
      <c r="E487" s="52">
        <f t="shared" ca="1" si="60"/>
        <v>9</v>
      </c>
      <c r="F487" s="4">
        <f t="shared" ca="1" si="61"/>
        <v>135</v>
      </c>
      <c r="G487" s="4">
        <f t="shared" ca="1" si="62"/>
        <v>0</v>
      </c>
      <c r="H487" s="4">
        <f t="shared" ca="1" si="63"/>
        <v>0</v>
      </c>
      <c r="I487" s="64">
        <f t="shared" ca="1" si="57"/>
        <v>5415</v>
      </c>
    </row>
    <row r="488" spans="1:9" x14ac:dyDescent="0.25">
      <c r="A488" s="184">
        <v>471</v>
      </c>
      <c r="B488" s="4">
        <f t="shared" ca="1" si="58"/>
        <v>91</v>
      </c>
      <c r="C488" s="4">
        <f t="shared" ca="1" si="59"/>
        <v>91</v>
      </c>
      <c r="D488" s="64">
        <f t="shared" ca="1" si="56"/>
        <v>4550</v>
      </c>
      <c r="E488" s="52">
        <f t="shared" ca="1" si="60"/>
        <v>29</v>
      </c>
      <c r="F488" s="4">
        <f t="shared" ca="1" si="61"/>
        <v>435</v>
      </c>
      <c r="G488" s="4">
        <f t="shared" ca="1" si="62"/>
        <v>0</v>
      </c>
      <c r="H488" s="4">
        <f t="shared" ca="1" si="63"/>
        <v>0</v>
      </c>
      <c r="I488" s="64">
        <f t="shared" ca="1" si="57"/>
        <v>4115</v>
      </c>
    </row>
    <row r="489" spans="1:9" x14ac:dyDescent="0.25">
      <c r="A489" s="184">
        <v>472</v>
      </c>
      <c r="B489" s="4">
        <f t="shared" ca="1" si="58"/>
        <v>93</v>
      </c>
      <c r="C489" s="4">
        <f t="shared" ca="1" si="59"/>
        <v>93</v>
      </c>
      <c r="D489" s="64">
        <f t="shared" ca="1" si="56"/>
        <v>4650</v>
      </c>
      <c r="E489" s="52">
        <f t="shared" ca="1" si="60"/>
        <v>27</v>
      </c>
      <c r="F489" s="4">
        <f t="shared" ca="1" si="61"/>
        <v>405</v>
      </c>
      <c r="G489" s="4">
        <f t="shared" ca="1" si="62"/>
        <v>0</v>
      </c>
      <c r="H489" s="4">
        <f t="shared" ca="1" si="63"/>
        <v>0</v>
      </c>
      <c r="I489" s="64">
        <f t="shared" ca="1" si="57"/>
        <v>4245</v>
      </c>
    </row>
    <row r="490" spans="1:9" x14ac:dyDescent="0.25">
      <c r="A490" s="184">
        <v>473</v>
      </c>
      <c r="B490" s="4">
        <f t="shared" ca="1" si="58"/>
        <v>83</v>
      </c>
      <c r="C490" s="4">
        <f t="shared" ca="1" si="59"/>
        <v>83</v>
      </c>
      <c r="D490" s="64">
        <f t="shared" ca="1" si="56"/>
        <v>4150</v>
      </c>
      <c r="E490" s="52">
        <f t="shared" ca="1" si="60"/>
        <v>37</v>
      </c>
      <c r="F490" s="4">
        <f t="shared" ca="1" si="61"/>
        <v>555</v>
      </c>
      <c r="G490" s="4">
        <f t="shared" ca="1" si="62"/>
        <v>0</v>
      </c>
      <c r="H490" s="4">
        <f t="shared" ca="1" si="63"/>
        <v>0</v>
      </c>
      <c r="I490" s="64">
        <f t="shared" ca="1" si="57"/>
        <v>3595</v>
      </c>
    </row>
    <row r="491" spans="1:9" x14ac:dyDescent="0.25">
      <c r="A491" s="184">
        <v>474</v>
      </c>
      <c r="B491" s="4">
        <f t="shared" ca="1" si="58"/>
        <v>118</v>
      </c>
      <c r="C491" s="4">
        <f t="shared" ca="1" si="59"/>
        <v>118</v>
      </c>
      <c r="D491" s="64">
        <f t="shared" ca="1" si="56"/>
        <v>5900</v>
      </c>
      <c r="E491" s="52">
        <f t="shared" ca="1" si="60"/>
        <v>2</v>
      </c>
      <c r="F491" s="4">
        <f t="shared" ca="1" si="61"/>
        <v>30</v>
      </c>
      <c r="G491" s="4">
        <f t="shared" ca="1" si="62"/>
        <v>0</v>
      </c>
      <c r="H491" s="4">
        <f t="shared" ca="1" si="63"/>
        <v>0</v>
      </c>
      <c r="I491" s="64">
        <f t="shared" ca="1" si="57"/>
        <v>5870</v>
      </c>
    </row>
    <row r="492" spans="1:9" x14ac:dyDescent="0.25">
      <c r="A492" s="184">
        <v>475</v>
      </c>
      <c r="B492" s="4">
        <f t="shared" ca="1" si="58"/>
        <v>105</v>
      </c>
      <c r="C492" s="4">
        <f t="shared" ca="1" si="59"/>
        <v>105</v>
      </c>
      <c r="D492" s="64">
        <f t="shared" ca="1" si="56"/>
        <v>5250</v>
      </c>
      <c r="E492" s="52">
        <f t="shared" ca="1" si="60"/>
        <v>15</v>
      </c>
      <c r="F492" s="4">
        <f t="shared" ca="1" si="61"/>
        <v>225</v>
      </c>
      <c r="G492" s="4">
        <f t="shared" ca="1" si="62"/>
        <v>0</v>
      </c>
      <c r="H492" s="4">
        <f t="shared" ca="1" si="63"/>
        <v>0</v>
      </c>
      <c r="I492" s="64">
        <f t="shared" ca="1" si="57"/>
        <v>5025</v>
      </c>
    </row>
    <row r="493" spans="1:9" x14ac:dyDescent="0.25">
      <c r="A493" s="184">
        <v>476</v>
      </c>
      <c r="B493" s="4">
        <f t="shared" ca="1" si="58"/>
        <v>89</v>
      </c>
      <c r="C493" s="4">
        <f t="shared" ca="1" si="59"/>
        <v>89</v>
      </c>
      <c r="D493" s="64">
        <f t="shared" ca="1" si="56"/>
        <v>4450</v>
      </c>
      <c r="E493" s="52">
        <f t="shared" ca="1" si="60"/>
        <v>31</v>
      </c>
      <c r="F493" s="4">
        <f t="shared" ca="1" si="61"/>
        <v>465</v>
      </c>
      <c r="G493" s="4">
        <f t="shared" ca="1" si="62"/>
        <v>0</v>
      </c>
      <c r="H493" s="4">
        <f t="shared" ca="1" si="63"/>
        <v>0</v>
      </c>
      <c r="I493" s="64">
        <f t="shared" ca="1" si="57"/>
        <v>3985</v>
      </c>
    </row>
    <row r="494" spans="1:9" x14ac:dyDescent="0.25">
      <c r="A494" s="184">
        <v>477</v>
      </c>
      <c r="B494" s="4">
        <f t="shared" ca="1" si="58"/>
        <v>84</v>
      </c>
      <c r="C494" s="4">
        <f t="shared" ca="1" si="59"/>
        <v>84</v>
      </c>
      <c r="D494" s="64">
        <f t="shared" ca="1" si="56"/>
        <v>4200</v>
      </c>
      <c r="E494" s="52">
        <f t="shared" ca="1" si="60"/>
        <v>36</v>
      </c>
      <c r="F494" s="4">
        <f t="shared" ca="1" si="61"/>
        <v>540</v>
      </c>
      <c r="G494" s="4">
        <f t="shared" ca="1" si="62"/>
        <v>0</v>
      </c>
      <c r="H494" s="4">
        <f t="shared" ca="1" si="63"/>
        <v>0</v>
      </c>
      <c r="I494" s="64">
        <f t="shared" ca="1" si="57"/>
        <v>3660</v>
      </c>
    </row>
    <row r="495" spans="1:9" x14ac:dyDescent="0.25">
      <c r="A495" s="184">
        <v>478</v>
      </c>
      <c r="B495" s="4">
        <f t="shared" ca="1" si="58"/>
        <v>85</v>
      </c>
      <c r="C495" s="4">
        <f t="shared" ca="1" si="59"/>
        <v>85</v>
      </c>
      <c r="D495" s="64">
        <f t="shared" ca="1" si="56"/>
        <v>4250</v>
      </c>
      <c r="E495" s="52">
        <f t="shared" ca="1" si="60"/>
        <v>35</v>
      </c>
      <c r="F495" s="4">
        <f t="shared" ca="1" si="61"/>
        <v>525</v>
      </c>
      <c r="G495" s="4">
        <f t="shared" ca="1" si="62"/>
        <v>0</v>
      </c>
      <c r="H495" s="4">
        <f t="shared" ca="1" si="63"/>
        <v>0</v>
      </c>
      <c r="I495" s="64">
        <f t="shared" ca="1" si="57"/>
        <v>3725</v>
      </c>
    </row>
    <row r="496" spans="1:9" x14ac:dyDescent="0.25">
      <c r="A496" s="184">
        <v>479</v>
      </c>
      <c r="B496" s="4">
        <f t="shared" ca="1" si="58"/>
        <v>102</v>
      </c>
      <c r="C496" s="4">
        <f t="shared" ca="1" si="59"/>
        <v>102</v>
      </c>
      <c r="D496" s="64">
        <f t="shared" ca="1" si="56"/>
        <v>5100</v>
      </c>
      <c r="E496" s="52">
        <f t="shared" ca="1" si="60"/>
        <v>18</v>
      </c>
      <c r="F496" s="4">
        <f t="shared" ca="1" si="61"/>
        <v>270</v>
      </c>
      <c r="G496" s="4">
        <f t="shared" ca="1" si="62"/>
        <v>0</v>
      </c>
      <c r="H496" s="4">
        <f t="shared" ca="1" si="63"/>
        <v>0</v>
      </c>
      <c r="I496" s="64">
        <f t="shared" ca="1" si="57"/>
        <v>4830</v>
      </c>
    </row>
    <row r="497" spans="1:9" x14ac:dyDescent="0.25">
      <c r="A497" s="184">
        <v>480</v>
      </c>
      <c r="B497" s="4">
        <f t="shared" ca="1" si="58"/>
        <v>94</v>
      </c>
      <c r="C497" s="4">
        <f t="shared" ca="1" si="59"/>
        <v>94</v>
      </c>
      <c r="D497" s="64">
        <f t="shared" ca="1" si="56"/>
        <v>4700</v>
      </c>
      <c r="E497" s="52">
        <f t="shared" ca="1" si="60"/>
        <v>26</v>
      </c>
      <c r="F497" s="4">
        <f t="shared" ca="1" si="61"/>
        <v>390</v>
      </c>
      <c r="G497" s="4">
        <f t="shared" ca="1" si="62"/>
        <v>0</v>
      </c>
      <c r="H497" s="4">
        <f t="shared" ca="1" si="63"/>
        <v>0</v>
      </c>
      <c r="I497" s="64">
        <f t="shared" ca="1" si="57"/>
        <v>4310</v>
      </c>
    </row>
    <row r="498" spans="1:9" x14ac:dyDescent="0.25">
      <c r="A498" s="184">
        <v>481</v>
      </c>
      <c r="B498" s="4">
        <f t="shared" ca="1" si="58"/>
        <v>106</v>
      </c>
      <c r="C498" s="4">
        <f t="shared" ca="1" si="59"/>
        <v>106</v>
      </c>
      <c r="D498" s="64">
        <f t="shared" ca="1" si="56"/>
        <v>5300</v>
      </c>
      <c r="E498" s="52">
        <f t="shared" ca="1" si="60"/>
        <v>14</v>
      </c>
      <c r="F498" s="4">
        <f t="shared" ca="1" si="61"/>
        <v>210</v>
      </c>
      <c r="G498" s="4">
        <f t="shared" ca="1" si="62"/>
        <v>0</v>
      </c>
      <c r="H498" s="4">
        <f t="shared" ca="1" si="63"/>
        <v>0</v>
      </c>
      <c r="I498" s="64">
        <f t="shared" ca="1" si="57"/>
        <v>5090</v>
      </c>
    </row>
    <row r="499" spans="1:9" x14ac:dyDescent="0.25">
      <c r="A499" s="184">
        <v>482</v>
      </c>
      <c r="B499" s="4">
        <f t="shared" ca="1" si="58"/>
        <v>91</v>
      </c>
      <c r="C499" s="4">
        <f t="shared" ca="1" si="59"/>
        <v>91</v>
      </c>
      <c r="D499" s="64">
        <f t="shared" ca="1" si="56"/>
        <v>4550</v>
      </c>
      <c r="E499" s="52">
        <f t="shared" ca="1" si="60"/>
        <v>29</v>
      </c>
      <c r="F499" s="4">
        <f t="shared" ca="1" si="61"/>
        <v>435</v>
      </c>
      <c r="G499" s="4">
        <f t="shared" ca="1" si="62"/>
        <v>0</v>
      </c>
      <c r="H499" s="4">
        <f t="shared" ca="1" si="63"/>
        <v>0</v>
      </c>
      <c r="I499" s="64">
        <f t="shared" ca="1" si="57"/>
        <v>4115</v>
      </c>
    </row>
    <row r="500" spans="1:9" x14ac:dyDescent="0.25">
      <c r="A500" s="184">
        <v>483</v>
      </c>
      <c r="B500" s="4">
        <f t="shared" ca="1" si="58"/>
        <v>75</v>
      </c>
      <c r="C500" s="4">
        <f t="shared" ca="1" si="59"/>
        <v>75</v>
      </c>
      <c r="D500" s="64">
        <f t="shared" ca="1" si="56"/>
        <v>3750</v>
      </c>
      <c r="E500" s="52">
        <f t="shared" ca="1" si="60"/>
        <v>45</v>
      </c>
      <c r="F500" s="4">
        <f t="shared" ca="1" si="61"/>
        <v>675</v>
      </c>
      <c r="G500" s="4">
        <f t="shared" ca="1" si="62"/>
        <v>0</v>
      </c>
      <c r="H500" s="4">
        <f t="shared" ca="1" si="63"/>
        <v>0</v>
      </c>
      <c r="I500" s="64">
        <f t="shared" ca="1" si="57"/>
        <v>3075</v>
      </c>
    </row>
    <row r="501" spans="1:9" x14ac:dyDescent="0.25">
      <c r="A501" s="184">
        <v>484</v>
      </c>
      <c r="B501" s="4">
        <f t="shared" ca="1" si="58"/>
        <v>119</v>
      </c>
      <c r="C501" s="4">
        <f t="shared" ca="1" si="59"/>
        <v>119</v>
      </c>
      <c r="D501" s="64">
        <f t="shared" ca="1" si="56"/>
        <v>5950</v>
      </c>
      <c r="E501" s="52">
        <f t="shared" ca="1" si="60"/>
        <v>1</v>
      </c>
      <c r="F501" s="4">
        <f t="shared" ca="1" si="61"/>
        <v>15</v>
      </c>
      <c r="G501" s="4">
        <f t="shared" ca="1" si="62"/>
        <v>0</v>
      </c>
      <c r="H501" s="4">
        <f t="shared" ca="1" si="63"/>
        <v>0</v>
      </c>
      <c r="I501" s="64">
        <f t="shared" ca="1" si="57"/>
        <v>5935</v>
      </c>
    </row>
    <row r="502" spans="1:9" x14ac:dyDescent="0.25">
      <c r="A502" s="184">
        <v>485</v>
      </c>
      <c r="B502" s="4">
        <f t="shared" ca="1" si="58"/>
        <v>88</v>
      </c>
      <c r="C502" s="4">
        <f t="shared" ca="1" si="59"/>
        <v>88</v>
      </c>
      <c r="D502" s="64">
        <f t="shared" ca="1" si="56"/>
        <v>4400</v>
      </c>
      <c r="E502" s="52">
        <f t="shared" ca="1" si="60"/>
        <v>32</v>
      </c>
      <c r="F502" s="4">
        <f t="shared" ca="1" si="61"/>
        <v>480</v>
      </c>
      <c r="G502" s="4">
        <f t="shared" ca="1" si="62"/>
        <v>0</v>
      </c>
      <c r="H502" s="4">
        <f t="shared" ca="1" si="63"/>
        <v>0</v>
      </c>
      <c r="I502" s="64">
        <f t="shared" ca="1" si="57"/>
        <v>3920</v>
      </c>
    </row>
    <row r="503" spans="1:9" x14ac:dyDescent="0.25">
      <c r="A503" s="184">
        <v>486</v>
      </c>
      <c r="B503" s="4">
        <f t="shared" ca="1" si="58"/>
        <v>109</v>
      </c>
      <c r="C503" s="4">
        <f t="shared" ca="1" si="59"/>
        <v>109</v>
      </c>
      <c r="D503" s="64">
        <f t="shared" ca="1" si="56"/>
        <v>5450</v>
      </c>
      <c r="E503" s="52">
        <f t="shared" ca="1" si="60"/>
        <v>11</v>
      </c>
      <c r="F503" s="4">
        <f t="shared" ca="1" si="61"/>
        <v>165</v>
      </c>
      <c r="G503" s="4">
        <f t="shared" ca="1" si="62"/>
        <v>0</v>
      </c>
      <c r="H503" s="4">
        <f t="shared" ca="1" si="63"/>
        <v>0</v>
      </c>
      <c r="I503" s="64">
        <f t="shared" ca="1" si="57"/>
        <v>5285</v>
      </c>
    </row>
    <row r="504" spans="1:9" x14ac:dyDescent="0.25">
      <c r="A504" s="184">
        <v>487</v>
      </c>
      <c r="B504" s="4">
        <f t="shared" ca="1" si="58"/>
        <v>120</v>
      </c>
      <c r="C504" s="4">
        <f t="shared" ca="1" si="59"/>
        <v>120</v>
      </c>
      <c r="D504" s="64">
        <f t="shared" ca="1" si="56"/>
        <v>6000</v>
      </c>
      <c r="E504" s="52">
        <f t="shared" ca="1" si="60"/>
        <v>0</v>
      </c>
      <c r="F504" s="4">
        <f t="shared" ca="1" si="61"/>
        <v>0</v>
      </c>
      <c r="G504" s="4">
        <f t="shared" ca="1" si="62"/>
        <v>0</v>
      </c>
      <c r="H504" s="4">
        <f t="shared" ca="1" si="63"/>
        <v>0</v>
      </c>
      <c r="I504" s="64">
        <f t="shared" ca="1" si="57"/>
        <v>6000</v>
      </c>
    </row>
    <row r="505" spans="1:9" x14ac:dyDescent="0.25">
      <c r="A505" s="184">
        <v>488</v>
      </c>
      <c r="B505" s="4">
        <f t="shared" ca="1" si="58"/>
        <v>86</v>
      </c>
      <c r="C505" s="4">
        <f t="shared" ca="1" si="59"/>
        <v>86</v>
      </c>
      <c r="D505" s="64">
        <f t="shared" ca="1" si="56"/>
        <v>4300</v>
      </c>
      <c r="E505" s="52">
        <f t="shared" ca="1" si="60"/>
        <v>34</v>
      </c>
      <c r="F505" s="4">
        <f t="shared" ca="1" si="61"/>
        <v>510</v>
      </c>
      <c r="G505" s="4">
        <f t="shared" ca="1" si="62"/>
        <v>0</v>
      </c>
      <c r="H505" s="4">
        <f t="shared" ca="1" si="63"/>
        <v>0</v>
      </c>
      <c r="I505" s="64">
        <f t="shared" ca="1" si="57"/>
        <v>3790</v>
      </c>
    </row>
    <row r="506" spans="1:9" x14ac:dyDescent="0.25">
      <c r="A506" s="184">
        <v>489</v>
      </c>
      <c r="B506" s="4">
        <f t="shared" ca="1" si="58"/>
        <v>109</v>
      </c>
      <c r="C506" s="4">
        <f t="shared" ca="1" si="59"/>
        <v>109</v>
      </c>
      <c r="D506" s="64">
        <f t="shared" ca="1" si="56"/>
        <v>5450</v>
      </c>
      <c r="E506" s="52">
        <f t="shared" ca="1" si="60"/>
        <v>11</v>
      </c>
      <c r="F506" s="4">
        <f t="shared" ca="1" si="61"/>
        <v>165</v>
      </c>
      <c r="G506" s="4">
        <f t="shared" ca="1" si="62"/>
        <v>0</v>
      </c>
      <c r="H506" s="4">
        <f t="shared" ca="1" si="63"/>
        <v>0</v>
      </c>
      <c r="I506" s="64">
        <f t="shared" ca="1" si="57"/>
        <v>5285</v>
      </c>
    </row>
    <row r="507" spans="1:9" x14ac:dyDescent="0.25">
      <c r="A507" s="184">
        <v>490</v>
      </c>
      <c r="B507" s="4">
        <f t="shared" ca="1" si="58"/>
        <v>92</v>
      </c>
      <c r="C507" s="4">
        <f t="shared" ca="1" si="59"/>
        <v>92</v>
      </c>
      <c r="D507" s="64">
        <f t="shared" ca="1" si="56"/>
        <v>4600</v>
      </c>
      <c r="E507" s="52">
        <f t="shared" ca="1" si="60"/>
        <v>28</v>
      </c>
      <c r="F507" s="4">
        <f t="shared" ca="1" si="61"/>
        <v>420</v>
      </c>
      <c r="G507" s="4">
        <f t="shared" ca="1" si="62"/>
        <v>0</v>
      </c>
      <c r="H507" s="4">
        <f t="shared" ca="1" si="63"/>
        <v>0</v>
      </c>
      <c r="I507" s="64">
        <f t="shared" ca="1" si="57"/>
        <v>4180</v>
      </c>
    </row>
    <row r="508" spans="1:9" x14ac:dyDescent="0.25">
      <c r="A508" s="184">
        <v>491</v>
      </c>
      <c r="B508" s="4">
        <f t="shared" ca="1" si="58"/>
        <v>116</v>
      </c>
      <c r="C508" s="4">
        <f t="shared" ca="1" si="59"/>
        <v>116</v>
      </c>
      <c r="D508" s="64">
        <f t="shared" ca="1" si="56"/>
        <v>5800</v>
      </c>
      <c r="E508" s="52">
        <f t="shared" ca="1" si="60"/>
        <v>4</v>
      </c>
      <c r="F508" s="4">
        <f t="shared" ca="1" si="61"/>
        <v>60</v>
      </c>
      <c r="G508" s="4">
        <f t="shared" ca="1" si="62"/>
        <v>0</v>
      </c>
      <c r="H508" s="4">
        <f t="shared" ca="1" si="63"/>
        <v>0</v>
      </c>
      <c r="I508" s="64">
        <f t="shared" ca="1" si="57"/>
        <v>5740</v>
      </c>
    </row>
    <row r="509" spans="1:9" x14ac:dyDescent="0.25">
      <c r="A509" s="184">
        <v>492</v>
      </c>
      <c r="B509" s="4">
        <f t="shared" ca="1" si="58"/>
        <v>103</v>
      </c>
      <c r="C509" s="4">
        <f t="shared" ca="1" si="59"/>
        <v>103</v>
      </c>
      <c r="D509" s="64">
        <f t="shared" ca="1" si="56"/>
        <v>5150</v>
      </c>
      <c r="E509" s="52">
        <f t="shared" ca="1" si="60"/>
        <v>17</v>
      </c>
      <c r="F509" s="4">
        <f t="shared" ca="1" si="61"/>
        <v>255</v>
      </c>
      <c r="G509" s="4">
        <f t="shared" ca="1" si="62"/>
        <v>0</v>
      </c>
      <c r="H509" s="4">
        <f t="shared" ca="1" si="63"/>
        <v>0</v>
      </c>
      <c r="I509" s="64">
        <f t="shared" ca="1" si="57"/>
        <v>4895</v>
      </c>
    </row>
    <row r="510" spans="1:9" x14ac:dyDescent="0.25">
      <c r="A510" s="184">
        <v>493</v>
      </c>
      <c r="B510" s="4">
        <f t="shared" ca="1" si="58"/>
        <v>104</v>
      </c>
      <c r="C510" s="4">
        <f t="shared" ca="1" si="59"/>
        <v>104</v>
      </c>
      <c r="D510" s="64">
        <f t="shared" ref="D510:D573" ca="1" si="64">$C$3*C510</f>
        <v>5200</v>
      </c>
      <c r="E510" s="52">
        <f t="shared" ca="1" si="60"/>
        <v>16</v>
      </c>
      <c r="F510" s="4">
        <f t="shared" ca="1" si="61"/>
        <v>240</v>
      </c>
      <c r="G510" s="4">
        <f t="shared" ca="1" si="62"/>
        <v>0</v>
      </c>
      <c r="H510" s="4">
        <f t="shared" ca="1" si="63"/>
        <v>0</v>
      </c>
      <c r="I510" s="64">
        <f t="shared" ref="I510:I573" ca="1" si="65">D510-F510-H510</f>
        <v>4960</v>
      </c>
    </row>
    <row r="511" spans="1:9" x14ac:dyDescent="0.25">
      <c r="A511" s="184">
        <v>494</v>
      </c>
      <c r="B511" s="4">
        <f t="shared" ca="1" si="58"/>
        <v>99</v>
      </c>
      <c r="C511" s="4">
        <f t="shared" ca="1" si="59"/>
        <v>99</v>
      </c>
      <c r="D511" s="64">
        <f t="shared" ca="1" si="64"/>
        <v>4950</v>
      </c>
      <c r="E511" s="52">
        <f t="shared" ca="1" si="60"/>
        <v>21</v>
      </c>
      <c r="F511" s="4">
        <f t="shared" ca="1" si="61"/>
        <v>315</v>
      </c>
      <c r="G511" s="4">
        <f t="shared" ca="1" si="62"/>
        <v>0</v>
      </c>
      <c r="H511" s="4">
        <f t="shared" ca="1" si="63"/>
        <v>0</v>
      </c>
      <c r="I511" s="64">
        <f t="shared" ca="1" si="65"/>
        <v>4635</v>
      </c>
    </row>
    <row r="512" spans="1:9" x14ac:dyDescent="0.25">
      <c r="A512" s="184">
        <v>495</v>
      </c>
      <c r="B512" s="4">
        <f t="shared" ca="1" si="58"/>
        <v>92</v>
      </c>
      <c r="C512" s="4">
        <f t="shared" ca="1" si="59"/>
        <v>92</v>
      </c>
      <c r="D512" s="64">
        <f t="shared" ca="1" si="64"/>
        <v>4600</v>
      </c>
      <c r="E512" s="52">
        <f t="shared" ca="1" si="60"/>
        <v>28</v>
      </c>
      <c r="F512" s="4">
        <f t="shared" ca="1" si="61"/>
        <v>420</v>
      </c>
      <c r="G512" s="4">
        <f t="shared" ca="1" si="62"/>
        <v>0</v>
      </c>
      <c r="H512" s="4">
        <f t="shared" ca="1" si="63"/>
        <v>0</v>
      </c>
      <c r="I512" s="64">
        <f t="shared" ca="1" si="65"/>
        <v>4180</v>
      </c>
    </row>
    <row r="513" spans="1:9" x14ac:dyDescent="0.25">
      <c r="A513" s="184">
        <v>496</v>
      </c>
      <c r="B513" s="4">
        <f t="shared" ca="1" si="58"/>
        <v>106</v>
      </c>
      <c r="C513" s="4">
        <f t="shared" ca="1" si="59"/>
        <v>106</v>
      </c>
      <c r="D513" s="64">
        <f t="shared" ca="1" si="64"/>
        <v>5300</v>
      </c>
      <c r="E513" s="52">
        <f t="shared" ca="1" si="60"/>
        <v>14</v>
      </c>
      <c r="F513" s="4">
        <f t="shared" ca="1" si="61"/>
        <v>210</v>
      </c>
      <c r="G513" s="4">
        <f t="shared" ca="1" si="62"/>
        <v>0</v>
      </c>
      <c r="H513" s="4">
        <f t="shared" ca="1" si="63"/>
        <v>0</v>
      </c>
      <c r="I513" s="64">
        <f t="shared" ca="1" si="65"/>
        <v>5090</v>
      </c>
    </row>
    <row r="514" spans="1:9" x14ac:dyDescent="0.25">
      <c r="A514" s="184">
        <v>497</v>
      </c>
      <c r="B514" s="4">
        <f t="shared" ca="1" si="58"/>
        <v>86</v>
      </c>
      <c r="C514" s="4">
        <f t="shared" ca="1" si="59"/>
        <v>86</v>
      </c>
      <c r="D514" s="64">
        <f t="shared" ca="1" si="64"/>
        <v>4300</v>
      </c>
      <c r="E514" s="52">
        <f t="shared" ca="1" si="60"/>
        <v>34</v>
      </c>
      <c r="F514" s="4">
        <f t="shared" ca="1" si="61"/>
        <v>510</v>
      </c>
      <c r="G514" s="4">
        <f t="shared" ca="1" si="62"/>
        <v>0</v>
      </c>
      <c r="H514" s="4">
        <f t="shared" ca="1" si="63"/>
        <v>0</v>
      </c>
      <c r="I514" s="64">
        <f t="shared" ca="1" si="65"/>
        <v>3790</v>
      </c>
    </row>
    <row r="515" spans="1:9" x14ac:dyDescent="0.25">
      <c r="A515" s="184">
        <v>498</v>
      </c>
      <c r="B515" s="4">
        <f t="shared" ca="1" si="58"/>
        <v>68</v>
      </c>
      <c r="C515" s="4">
        <f t="shared" ca="1" si="59"/>
        <v>68</v>
      </c>
      <c r="D515" s="64">
        <f t="shared" ca="1" si="64"/>
        <v>3400</v>
      </c>
      <c r="E515" s="52">
        <f t="shared" ca="1" si="60"/>
        <v>52</v>
      </c>
      <c r="F515" s="4">
        <f t="shared" ca="1" si="61"/>
        <v>780</v>
      </c>
      <c r="G515" s="4">
        <f t="shared" ca="1" si="62"/>
        <v>0</v>
      </c>
      <c r="H515" s="4">
        <f t="shared" ca="1" si="63"/>
        <v>0</v>
      </c>
      <c r="I515" s="64">
        <f t="shared" ca="1" si="65"/>
        <v>2620</v>
      </c>
    </row>
    <row r="516" spans="1:9" x14ac:dyDescent="0.25">
      <c r="A516" s="184">
        <v>499</v>
      </c>
      <c r="B516" s="4">
        <f t="shared" ca="1" si="58"/>
        <v>135</v>
      </c>
      <c r="C516" s="4">
        <f t="shared" ca="1" si="59"/>
        <v>120</v>
      </c>
      <c r="D516" s="64">
        <f t="shared" ca="1" si="64"/>
        <v>6000</v>
      </c>
      <c r="E516" s="52">
        <f t="shared" ca="1" si="60"/>
        <v>0</v>
      </c>
      <c r="F516" s="4">
        <f t="shared" ca="1" si="61"/>
        <v>0</v>
      </c>
      <c r="G516" s="4">
        <f t="shared" ca="1" si="62"/>
        <v>15</v>
      </c>
      <c r="H516" s="4">
        <f t="shared" ca="1" si="63"/>
        <v>450</v>
      </c>
      <c r="I516" s="64">
        <f t="shared" ca="1" si="65"/>
        <v>5550</v>
      </c>
    </row>
    <row r="517" spans="1:9" x14ac:dyDescent="0.25">
      <c r="A517" s="184">
        <v>500</v>
      </c>
      <c r="B517" s="4">
        <f t="shared" ca="1" si="58"/>
        <v>83</v>
      </c>
      <c r="C517" s="4">
        <f t="shared" ca="1" si="59"/>
        <v>83</v>
      </c>
      <c r="D517" s="64">
        <f t="shared" ca="1" si="64"/>
        <v>4150</v>
      </c>
      <c r="E517" s="52">
        <f t="shared" ca="1" si="60"/>
        <v>37</v>
      </c>
      <c r="F517" s="4">
        <f t="shared" ca="1" si="61"/>
        <v>555</v>
      </c>
      <c r="G517" s="4">
        <f t="shared" ca="1" si="62"/>
        <v>0</v>
      </c>
      <c r="H517" s="4">
        <f t="shared" ca="1" si="63"/>
        <v>0</v>
      </c>
      <c r="I517" s="64">
        <f t="shared" ca="1" si="65"/>
        <v>3595</v>
      </c>
    </row>
    <row r="518" spans="1:9" x14ac:dyDescent="0.25">
      <c r="A518" s="184">
        <v>501</v>
      </c>
      <c r="B518" s="4">
        <f t="shared" ca="1" si="58"/>
        <v>128</v>
      </c>
      <c r="C518" s="4">
        <f t="shared" ca="1" si="59"/>
        <v>120</v>
      </c>
      <c r="D518" s="64">
        <f t="shared" ca="1" si="64"/>
        <v>6000</v>
      </c>
      <c r="E518" s="52">
        <f t="shared" ca="1" si="60"/>
        <v>0</v>
      </c>
      <c r="F518" s="4">
        <f t="shared" ca="1" si="61"/>
        <v>0</v>
      </c>
      <c r="G518" s="4">
        <f t="shared" ca="1" si="62"/>
        <v>8</v>
      </c>
      <c r="H518" s="4">
        <f t="shared" ca="1" si="63"/>
        <v>240</v>
      </c>
      <c r="I518" s="64">
        <f t="shared" ca="1" si="65"/>
        <v>5760</v>
      </c>
    </row>
    <row r="519" spans="1:9" x14ac:dyDescent="0.25">
      <c r="A519" s="184">
        <v>502</v>
      </c>
      <c r="B519" s="4">
        <f t="shared" ca="1" si="58"/>
        <v>121</v>
      </c>
      <c r="C519" s="4">
        <f t="shared" ca="1" si="59"/>
        <v>120</v>
      </c>
      <c r="D519" s="64">
        <f t="shared" ca="1" si="64"/>
        <v>6000</v>
      </c>
      <c r="E519" s="52">
        <f t="shared" ca="1" si="60"/>
        <v>0</v>
      </c>
      <c r="F519" s="4">
        <f t="shared" ca="1" si="61"/>
        <v>0</v>
      </c>
      <c r="G519" s="4">
        <f t="shared" ca="1" si="62"/>
        <v>1</v>
      </c>
      <c r="H519" s="4">
        <f t="shared" ca="1" si="63"/>
        <v>30</v>
      </c>
      <c r="I519" s="64">
        <f t="shared" ca="1" si="65"/>
        <v>5970</v>
      </c>
    </row>
    <row r="520" spans="1:9" x14ac:dyDescent="0.25">
      <c r="A520" s="184">
        <v>503</v>
      </c>
      <c r="B520" s="4">
        <f t="shared" ca="1" si="58"/>
        <v>82</v>
      </c>
      <c r="C520" s="4">
        <f t="shared" ca="1" si="59"/>
        <v>82</v>
      </c>
      <c r="D520" s="64">
        <f t="shared" ca="1" si="64"/>
        <v>4100</v>
      </c>
      <c r="E520" s="52">
        <f t="shared" ca="1" si="60"/>
        <v>38</v>
      </c>
      <c r="F520" s="4">
        <f t="shared" ca="1" si="61"/>
        <v>570</v>
      </c>
      <c r="G520" s="4">
        <f t="shared" ca="1" si="62"/>
        <v>0</v>
      </c>
      <c r="H520" s="4">
        <f t="shared" ca="1" si="63"/>
        <v>0</v>
      </c>
      <c r="I520" s="64">
        <f t="shared" ca="1" si="65"/>
        <v>3530</v>
      </c>
    </row>
    <row r="521" spans="1:9" x14ac:dyDescent="0.25">
      <c r="A521" s="184">
        <v>504</v>
      </c>
      <c r="B521" s="4">
        <f t="shared" ca="1" si="58"/>
        <v>110</v>
      </c>
      <c r="C521" s="4">
        <f t="shared" ca="1" si="59"/>
        <v>110</v>
      </c>
      <c r="D521" s="64">
        <f t="shared" ca="1" si="64"/>
        <v>5500</v>
      </c>
      <c r="E521" s="52">
        <f t="shared" ca="1" si="60"/>
        <v>10</v>
      </c>
      <c r="F521" s="4">
        <f t="shared" ca="1" si="61"/>
        <v>150</v>
      </c>
      <c r="G521" s="4">
        <f t="shared" ca="1" si="62"/>
        <v>0</v>
      </c>
      <c r="H521" s="4">
        <f t="shared" ca="1" si="63"/>
        <v>0</v>
      </c>
      <c r="I521" s="64">
        <f t="shared" ca="1" si="65"/>
        <v>5350</v>
      </c>
    </row>
    <row r="522" spans="1:9" x14ac:dyDescent="0.25">
      <c r="A522" s="184">
        <v>505</v>
      </c>
      <c r="B522" s="4">
        <f t="shared" ca="1" si="58"/>
        <v>102</v>
      </c>
      <c r="C522" s="4">
        <f t="shared" ca="1" si="59"/>
        <v>102</v>
      </c>
      <c r="D522" s="64">
        <f t="shared" ca="1" si="64"/>
        <v>5100</v>
      </c>
      <c r="E522" s="52">
        <f t="shared" ca="1" si="60"/>
        <v>18</v>
      </c>
      <c r="F522" s="4">
        <f t="shared" ca="1" si="61"/>
        <v>270</v>
      </c>
      <c r="G522" s="4">
        <f t="shared" ca="1" si="62"/>
        <v>0</v>
      </c>
      <c r="H522" s="4">
        <f t="shared" ca="1" si="63"/>
        <v>0</v>
      </c>
      <c r="I522" s="64">
        <f t="shared" ca="1" si="65"/>
        <v>4830</v>
      </c>
    </row>
    <row r="523" spans="1:9" x14ac:dyDescent="0.25">
      <c r="A523" s="184">
        <v>506</v>
      </c>
      <c r="B523" s="4">
        <f t="shared" ca="1" si="58"/>
        <v>138</v>
      </c>
      <c r="C523" s="4">
        <f t="shared" ca="1" si="59"/>
        <v>120</v>
      </c>
      <c r="D523" s="64">
        <f t="shared" ca="1" si="64"/>
        <v>6000</v>
      </c>
      <c r="E523" s="52">
        <f t="shared" ca="1" si="60"/>
        <v>0</v>
      </c>
      <c r="F523" s="4">
        <f t="shared" ca="1" si="61"/>
        <v>0</v>
      </c>
      <c r="G523" s="4">
        <f t="shared" ca="1" si="62"/>
        <v>18</v>
      </c>
      <c r="H523" s="4">
        <f t="shared" ca="1" si="63"/>
        <v>540</v>
      </c>
      <c r="I523" s="64">
        <f t="shared" ca="1" si="65"/>
        <v>5460</v>
      </c>
    </row>
    <row r="524" spans="1:9" x14ac:dyDescent="0.25">
      <c r="A524" s="184">
        <v>507</v>
      </c>
      <c r="B524" s="4">
        <f t="shared" ca="1" si="58"/>
        <v>109</v>
      </c>
      <c r="C524" s="4">
        <f t="shared" ca="1" si="59"/>
        <v>109</v>
      </c>
      <c r="D524" s="64">
        <f t="shared" ca="1" si="64"/>
        <v>5450</v>
      </c>
      <c r="E524" s="52">
        <f t="shared" ca="1" si="60"/>
        <v>11</v>
      </c>
      <c r="F524" s="4">
        <f t="shared" ca="1" si="61"/>
        <v>165</v>
      </c>
      <c r="G524" s="4">
        <f t="shared" ca="1" si="62"/>
        <v>0</v>
      </c>
      <c r="H524" s="4">
        <f t="shared" ca="1" si="63"/>
        <v>0</v>
      </c>
      <c r="I524" s="64">
        <f t="shared" ca="1" si="65"/>
        <v>5285</v>
      </c>
    </row>
    <row r="525" spans="1:9" x14ac:dyDescent="0.25">
      <c r="A525" s="184">
        <v>508</v>
      </c>
      <c r="B525" s="4">
        <f t="shared" ca="1" si="58"/>
        <v>79</v>
      </c>
      <c r="C525" s="4">
        <f t="shared" ca="1" si="59"/>
        <v>79</v>
      </c>
      <c r="D525" s="64">
        <f t="shared" ca="1" si="64"/>
        <v>3950</v>
      </c>
      <c r="E525" s="52">
        <f t="shared" ca="1" si="60"/>
        <v>41</v>
      </c>
      <c r="F525" s="4">
        <f t="shared" ca="1" si="61"/>
        <v>615</v>
      </c>
      <c r="G525" s="4">
        <f t="shared" ca="1" si="62"/>
        <v>0</v>
      </c>
      <c r="H525" s="4">
        <f t="shared" ca="1" si="63"/>
        <v>0</v>
      </c>
      <c r="I525" s="64">
        <f t="shared" ca="1" si="65"/>
        <v>3335</v>
      </c>
    </row>
    <row r="526" spans="1:9" x14ac:dyDescent="0.25">
      <c r="A526" s="184">
        <v>509</v>
      </c>
      <c r="B526" s="4">
        <f t="shared" ca="1" si="58"/>
        <v>93</v>
      </c>
      <c r="C526" s="4">
        <f t="shared" ca="1" si="59"/>
        <v>93</v>
      </c>
      <c r="D526" s="64">
        <f t="shared" ca="1" si="64"/>
        <v>4650</v>
      </c>
      <c r="E526" s="52">
        <f t="shared" ca="1" si="60"/>
        <v>27</v>
      </c>
      <c r="F526" s="4">
        <f t="shared" ca="1" si="61"/>
        <v>405</v>
      </c>
      <c r="G526" s="4">
        <f t="shared" ca="1" si="62"/>
        <v>0</v>
      </c>
      <c r="H526" s="4">
        <f t="shared" ca="1" si="63"/>
        <v>0</v>
      </c>
      <c r="I526" s="64">
        <f t="shared" ca="1" si="65"/>
        <v>4245</v>
      </c>
    </row>
    <row r="527" spans="1:9" x14ac:dyDescent="0.25">
      <c r="A527" s="184">
        <v>510</v>
      </c>
      <c r="B527" s="4">
        <f t="shared" ca="1" si="58"/>
        <v>105</v>
      </c>
      <c r="C527" s="4">
        <f t="shared" ca="1" si="59"/>
        <v>105</v>
      </c>
      <c r="D527" s="64">
        <f t="shared" ca="1" si="64"/>
        <v>5250</v>
      </c>
      <c r="E527" s="52">
        <f t="shared" ca="1" si="60"/>
        <v>15</v>
      </c>
      <c r="F527" s="4">
        <f t="shared" ca="1" si="61"/>
        <v>225</v>
      </c>
      <c r="G527" s="4">
        <f t="shared" ca="1" si="62"/>
        <v>0</v>
      </c>
      <c r="H527" s="4">
        <f t="shared" ca="1" si="63"/>
        <v>0</v>
      </c>
      <c r="I527" s="64">
        <f t="shared" ca="1" si="65"/>
        <v>5025</v>
      </c>
    </row>
    <row r="528" spans="1:9" x14ac:dyDescent="0.25">
      <c r="A528" s="184">
        <v>511</v>
      </c>
      <c r="B528" s="4">
        <f t="shared" ca="1" si="58"/>
        <v>94</v>
      </c>
      <c r="C528" s="4">
        <f t="shared" ca="1" si="59"/>
        <v>94</v>
      </c>
      <c r="D528" s="64">
        <f t="shared" ca="1" si="64"/>
        <v>4700</v>
      </c>
      <c r="E528" s="52">
        <f t="shared" ca="1" si="60"/>
        <v>26</v>
      </c>
      <c r="F528" s="4">
        <f t="shared" ca="1" si="61"/>
        <v>390</v>
      </c>
      <c r="G528" s="4">
        <f t="shared" ca="1" si="62"/>
        <v>0</v>
      </c>
      <c r="H528" s="4">
        <f t="shared" ca="1" si="63"/>
        <v>0</v>
      </c>
      <c r="I528" s="64">
        <f t="shared" ca="1" si="65"/>
        <v>4310</v>
      </c>
    </row>
    <row r="529" spans="1:9" x14ac:dyDescent="0.25">
      <c r="A529" s="184">
        <v>512</v>
      </c>
      <c r="B529" s="4">
        <f t="shared" ca="1" si="58"/>
        <v>70</v>
      </c>
      <c r="C529" s="4">
        <f t="shared" ca="1" si="59"/>
        <v>70</v>
      </c>
      <c r="D529" s="64">
        <f t="shared" ca="1" si="64"/>
        <v>3500</v>
      </c>
      <c r="E529" s="52">
        <f t="shared" ca="1" si="60"/>
        <v>50</v>
      </c>
      <c r="F529" s="4">
        <f t="shared" ca="1" si="61"/>
        <v>750</v>
      </c>
      <c r="G529" s="4">
        <f t="shared" ca="1" si="62"/>
        <v>0</v>
      </c>
      <c r="H529" s="4">
        <f t="shared" ca="1" si="63"/>
        <v>0</v>
      </c>
      <c r="I529" s="64">
        <f t="shared" ca="1" si="65"/>
        <v>2750</v>
      </c>
    </row>
    <row r="530" spans="1:9" x14ac:dyDescent="0.25">
      <c r="A530" s="184">
        <v>513</v>
      </c>
      <c r="B530" s="4">
        <f t="shared" ca="1" si="58"/>
        <v>106</v>
      </c>
      <c r="C530" s="4">
        <f t="shared" ca="1" si="59"/>
        <v>106</v>
      </c>
      <c r="D530" s="64">
        <f t="shared" ca="1" si="64"/>
        <v>5300</v>
      </c>
      <c r="E530" s="52">
        <f t="shared" ca="1" si="60"/>
        <v>14</v>
      </c>
      <c r="F530" s="4">
        <f t="shared" ca="1" si="61"/>
        <v>210</v>
      </c>
      <c r="G530" s="4">
        <f t="shared" ca="1" si="62"/>
        <v>0</v>
      </c>
      <c r="H530" s="4">
        <f t="shared" ca="1" si="63"/>
        <v>0</v>
      </c>
      <c r="I530" s="64">
        <f t="shared" ca="1" si="65"/>
        <v>5090</v>
      </c>
    </row>
    <row r="531" spans="1:9" x14ac:dyDescent="0.25">
      <c r="A531" s="184">
        <v>514</v>
      </c>
      <c r="B531" s="4">
        <f t="shared" ref="B531:B594" ca="1" si="66">INT(NORMINV(RAND(),$B$10,$B$11))</f>
        <v>85</v>
      </c>
      <c r="C531" s="4">
        <f t="shared" ref="C531:C594" ca="1" si="67">IF($C$7&gt;=B531,B531,$C$7)</f>
        <v>85</v>
      </c>
      <c r="D531" s="64">
        <f t="shared" ca="1" si="64"/>
        <v>4250</v>
      </c>
      <c r="E531" s="52">
        <f t="shared" ref="E531:E594" ca="1" si="68">$C$7-C531</f>
        <v>35</v>
      </c>
      <c r="F531" s="4">
        <f t="shared" ref="F531:F594" ca="1" si="69">$C$4*E531</f>
        <v>525</v>
      </c>
      <c r="G531" s="4">
        <f t="shared" ref="G531:G594" ca="1" si="70">B531-C531</f>
        <v>0</v>
      </c>
      <c r="H531" s="4">
        <f t="shared" ref="H531:H594" ca="1" si="71">$C$5*G531</f>
        <v>0</v>
      </c>
      <c r="I531" s="64">
        <f t="shared" ca="1" si="65"/>
        <v>3725</v>
      </c>
    </row>
    <row r="532" spans="1:9" x14ac:dyDescent="0.25">
      <c r="A532" s="184">
        <v>515</v>
      </c>
      <c r="B532" s="4">
        <f t="shared" ca="1" si="66"/>
        <v>97</v>
      </c>
      <c r="C532" s="4">
        <f t="shared" ca="1" si="67"/>
        <v>97</v>
      </c>
      <c r="D532" s="64">
        <f t="shared" ca="1" si="64"/>
        <v>4850</v>
      </c>
      <c r="E532" s="52">
        <f t="shared" ca="1" si="68"/>
        <v>23</v>
      </c>
      <c r="F532" s="4">
        <f t="shared" ca="1" si="69"/>
        <v>345</v>
      </c>
      <c r="G532" s="4">
        <f t="shared" ca="1" si="70"/>
        <v>0</v>
      </c>
      <c r="H532" s="4">
        <f t="shared" ca="1" si="71"/>
        <v>0</v>
      </c>
      <c r="I532" s="64">
        <f t="shared" ca="1" si="65"/>
        <v>4505</v>
      </c>
    </row>
    <row r="533" spans="1:9" x14ac:dyDescent="0.25">
      <c r="A533" s="184">
        <v>516</v>
      </c>
      <c r="B533" s="4">
        <f t="shared" ca="1" si="66"/>
        <v>67</v>
      </c>
      <c r="C533" s="4">
        <f t="shared" ca="1" si="67"/>
        <v>67</v>
      </c>
      <c r="D533" s="64">
        <f t="shared" ca="1" si="64"/>
        <v>3350</v>
      </c>
      <c r="E533" s="52">
        <f t="shared" ca="1" si="68"/>
        <v>53</v>
      </c>
      <c r="F533" s="4">
        <f t="shared" ca="1" si="69"/>
        <v>795</v>
      </c>
      <c r="G533" s="4">
        <f t="shared" ca="1" si="70"/>
        <v>0</v>
      </c>
      <c r="H533" s="4">
        <f t="shared" ca="1" si="71"/>
        <v>0</v>
      </c>
      <c r="I533" s="64">
        <f t="shared" ca="1" si="65"/>
        <v>2555</v>
      </c>
    </row>
    <row r="534" spans="1:9" x14ac:dyDescent="0.25">
      <c r="A534" s="184">
        <v>517</v>
      </c>
      <c r="B534" s="4">
        <f t="shared" ca="1" si="66"/>
        <v>130</v>
      </c>
      <c r="C534" s="4">
        <f t="shared" ca="1" si="67"/>
        <v>120</v>
      </c>
      <c r="D534" s="64">
        <f t="shared" ca="1" si="64"/>
        <v>6000</v>
      </c>
      <c r="E534" s="52">
        <f t="shared" ca="1" si="68"/>
        <v>0</v>
      </c>
      <c r="F534" s="4">
        <f t="shared" ca="1" si="69"/>
        <v>0</v>
      </c>
      <c r="G534" s="4">
        <f t="shared" ca="1" si="70"/>
        <v>10</v>
      </c>
      <c r="H534" s="4">
        <f t="shared" ca="1" si="71"/>
        <v>300</v>
      </c>
      <c r="I534" s="64">
        <f t="shared" ca="1" si="65"/>
        <v>5700</v>
      </c>
    </row>
    <row r="535" spans="1:9" x14ac:dyDescent="0.25">
      <c r="A535" s="184">
        <v>518</v>
      </c>
      <c r="B535" s="4">
        <f t="shared" ca="1" si="66"/>
        <v>77</v>
      </c>
      <c r="C535" s="4">
        <f t="shared" ca="1" si="67"/>
        <v>77</v>
      </c>
      <c r="D535" s="64">
        <f t="shared" ca="1" si="64"/>
        <v>3850</v>
      </c>
      <c r="E535" s="52">
        <f t="shared" ca="1" si="68"/>
        <v>43</v>
      </c>
      <c r="F535" s="4">
        <f t="shared" ca="1" si="69"/>
        <v>645</v>
      </c>
      <c r="G535" s="4">
        <f t="shared" ca="1" si="70"/>
        <v>0</v>
      </c>
      <c r="H535" s="4">
        <f t="shared" ca="1" si="71"/>
        <v>0</v>
      </c>
      <c r="I535" s="64">
        <f t="shared" ca="1" si="65"/>
        <v>3205</v>
      </c>
    </row>
    <row r="536" spans="1:9" x14ac:dyDescent="0.25">
      <c r="A536" s="184">
        <v>519</v>
      </c>
      <c r="B536" s="4">
        <f t="shared" ca="1" si="66"/>
        <v>98</v>
      </c>
      <c r="C536" s="4">
        <f t="shared" ca="1" si="67"/>
        <v>98</v>
      </c>
      <c r="D536" s="64">
        <f t="shared" ca="1" si="64"/>
        <v>4900</v>
      </c>
      <c r="E536" s="52">
        <f t="shared" ca="1" si="68"/>
        <v>22</v>
      </c>
      <c r="F536" s="4">
        <f t="shared" ca="1" si="69"/>
        <v>330</v>
      </c>
      <c r="G536" s="4">
        <f t="shared" ca="1" si="70"/>
        <v>0</v>
      </c>
      <c r="H536" s="4">
        <f t="shared" ca="1" si="71"/>
        <v>0</v>
      </c>
      <c r="I536" s="64">
        <f t="shared" ca="1" si="65"/>
        <v>4570</v>
      </c>
    </row>
    <row r="537" spans="1:9" x14ac:dyDescent="0.25">
      <c r="A537" s="184">
        <v>520</v>
      </c>
      <c r="B537" s="4">
        <f t="shared" ca="1" si="66"/>
        <v>174</v>
      </c>
      <c r="C537" s="4">
        <f t="shared" ca="1" si="67"/>
        <v>120</v>
      </c>
      <c r="D537" s="64">
        <f t="shared" ca="1" si="64"/>
        <v>6000</v>
      </c>
      <c r="E537" s="52">
        <f t="shared" ca="1" si="68"/>
        <v>0</v>
      </c>
      <c r="F537" s="4">
        <f t="shared" ca="1" si="69"/>
        <v>0</v>
      </c>
      <c r="G537" s="4">
        <f t="shared" ca="1" si="70"/>
        <v>54</v>
      </c>
      <c r="H537" s="4">
        <f t="shared" ca="1" si="71"/>
        <v>1620</v>
      </c>
      <c r="I537" s="64">
        <f t="shared" ca="1" si="65"/>
        <v>4380</v>
      </c>
    </row>
    <row r="538" spans="1:9" x14ac:dyDescent="0.25">
      <c r="A538" s="184">
        <v>521</v>
      </c>
      <c r="B538" s="4">
        <f t="shared" ca="1" si="66"/>
        <v>95</v>
      </c>
      <c r="C538" s="4">
        <f t="shared" ca="1" si="67"/>
        <v>95</v>
      </c>
      <c r="D538" s="64">
        <f t="shared" ca="1" si="64"/>
        <v>4750</v>
      </c>
      <c r="E538" s="52">
        <f t="shared" ca="1" si="68"/>
        <v>25</v>
      </c>
      <c r="F538" s="4">
        <f t="shared" ca="1" si="69"/>
        <v>375</v>
      </c>
      <c r="G538" s="4">
        <f t="shared" ca="1" si="70"/>
        <v>0</v>
      </c>
      <c r="H538" s="4">
        <f t="shared" ca="1" si="71"/>
        <v>0</v>
      </c>
      <c r="I538" s="64">
        <f t="shared" ca="1" si="65"/>
        <v>4375</v>
      </c>
    </row>
    <row r="539" spans="1:9" x14ac:dyDescent="0.25">
      <c r="A539" s="184">
        <v>522</v>
      </c>
      <c r="B539" s="4">
        <f t="shared" ca="1" si="66"/>
        <v>112</v>
      </c>
      <c r="C539" s="4">
        <f t="shared" ca="1" si="67"/>
        <v>112</v>
      </c>
      <c r="D539" s="64">
        <f t="shared" ca="1" si="64"/>
        <v>5600</v>
      </c>
      <c r="E539" s="52">
        <f t="shared" ca="1" si="68"/>
        <v>8</v>
      </c>
      <c r="F539" s="4">
        <f t="shared" ca="1" si="69"/>
        <v>120</v>
      </c>
      <c r="G539" s="4">
        <f t="shared" ca="1" si="70"/>
        <v>0</v>
      </c>
      <c r="H539" s="4">
        <f t="shared" ca="1" si="71"/>
        <v>0</v>
      </c>
      <c r="I539" s="64">
        <f t="shared" ca="1" si="65"/>
        <v>5480</v>
      </c>
    </row>
    <row r="540" spans="1:9" x14ac:dyDescent="0.25">
      <c r="A540" s="184">
        <v>523</v>
      </c>
      <c r="B540" s="4">
        <f t="shared" ca="1" si="66"/>
        <v>130</v>
      </c>
      <c r="C540" s="4">
        <f t="shared" ca="1" si="67"/>
        <v>120</v>
      </c>
      <c r="D540" s="64">
        <f t="shared" ca="1" si="64"/>
        <v>6000</v>
      </c>
      <c r="E540" s="52">
        <f t="shared" ca="1" si="68"/>
        <v>0</v>
      </c>
      <c r="F540" s="4">
        <f t="shared" ca="1" si="69"/>
        <v>0</v>
      </c>
      <c r="G540" s="4">
        <f t="shared" ca="1" si="70"/>
        <v>10</v>
      </c>
      <c r="H540" s="4">
        <f t="shared" ca="1" si="71"/>
        <v>300</v>
      </c>
      <c r="I540" s="64">
        <f t="shared" ca="1" si="65"/>
        <v>5700</v>
      </c>
    </row>
    <row r="541" spans="1:9" x14ac:dyDescent="0.25">
      <c r="A541" s="184">
        <v>524</v>
      </c>
      <c r="B541" s="4">
        <f t="shared" ca="1" si="66"/>
        <v>66</v>
      </c>
      <c r="C541" s="4">
        <f t="shared" ca="1" si="67"/>
        <v>66</v>
      </c>
      <c r="D541" s="64">
        <f t="shared" ca="1" si="64"/>
        <v>3300</v>
      </c>
      <c r="E541" s="52">
        <f t="shared" ca="1" si="68"/>
        <v>54</v>
      </c>
      <c r="F541" s="4">
        <f t="shared" ca="1" si="69"/>
        <v>810</v>
      </c>
      <c r="G541" s="4">
        <f t="shared" ca="1" si="70"/>
        <v>0</v>
      </c>
      <c r="H541" s="4">
        <f t="shared" ca="1" si="71"/>
        <v>0</v>
      </c>
      <c r="I541" s="64">
        <f t="shared" ca="1" si="65"/>
        <v>2490</v>
      </c>
    </row>
    <row r="542" spans="1:9" x14ac:dyDescent="0.25">
      <c r="A542" s="184">
        <v>525</v>
      </c>
      <c r="B542" s="4">
        <f t="shared" ca="1" si="66"/>
        <v>91</v>
      </c>
      <c r="C542" s="4">
        <f t="shared" ca="1" si="67"/>
        <v>91</v>
      </c>
      <c r="D542" s="64">
        <f t="shared" ca="1" si="64"/>
        <v>4550</v>
      </c>
      <c r="E542" s="52">
        <f t="shared" ca="1" si="68"/>
        <v>29</v>
      </c>
      <c r="F542" s="4">
        <f t="shared" ca="1" si="69"/>
        <v>435</v>
      </c>
      <c r="G542" s="4">
        <f t="shared" ca="1" si="70"/>
        <v>0</v>
      </c>
      <c r="H542" s="4">
        <f t="shared" ca="1" si="71"/>
        <v>0</v>
      </c>
      <c r="I542" s="64">
        <f t="shared" ca="1" si="65"/>
        <v>4115</v>
      </c>
    </row>
    <row r="543" spans="1:9" x14ac:dyDescent="0.25">
      <c r="A543" s="184">
        <v>526</v>
      </c>
      <c r="B543" s="4">
        <f t="shared" ca="1" si="66"/>
        <v>95</v>
      </c>
      <c r="C543" s="4">
        <f t="shared" ca="1" si="67"/>
        <v>95</v>
      </c>
      <c r="D543" s="64">
        <f t="shared" ca="1" si="64"/>
        <v>4750</v>
      </c>
      <c r="E543" s="52">
        <f t="shared" ca="1" si="68"/>
        <v>25</v>
      </c>
      <c r="F543" s="4">
        <f t="shared" ca="1" si="69"/>
        <v>375</v>
      </c>
      <c r="G543" s="4">
        <f t="shared" ca="1" si="70"/>
        <v>0</v>
      </c>
      <c r="H543" s="4">
        <f t="shared" ca="1" si="71"/>
        <v>0</v>
      </c>
      <c r="I543" s="64">
        <f t="shared" ca="1" si="65"/>
        <v>4375</v>
      </c>
    </row>
    <row r="544" spans="1:9" x14ac:dyDescent="0.25">
      <c r="A544" s="184">
        <v>527</v>
      </c>
      <c r="B544" s="4">
        <f t="shared" ca="1" si="66"/>
        <v>112</v>
      </c>
      <c r="C544" s="4">
        <f t="shared" ca="1" si="67"/>
        <v>112</v>
      </c>
      <c r="D544" s="64">
        <f t="shared" ca="1" si="64"/>
        <v>5600</v>
      </c>
      <c r="E544" s="52">
        <f t="shared" ca="1" si="68"/>
        <v>8</v>
      </c>
      <c r="F544" s="4">
        <f t="shared" ca="1" si="69"/>
        <v>120</v>
      </c>
      <c r="G544" s="4">
        <f t="shared" ca="1" si="70"/>
        <v>0</v>
      </c>
      <c r="H544" s="4">
        <f t="shared" ca="1" si="71"/>
        <v>0</v>
      </c>
      <c r="I544" s="64">
        <f t="shared" ca="1" si="65"/>
        <v>5480</v>
      </c>
    </row>
    <row r="545" spans="1:9" x14ac:dyDescent="0.25">
      <c r="A545" s="184">
        <v>528</v>
      </c>
      <c r="B545" s="4">
        <f t="shared" ca="1" si="66"/>
        <v>104</v>
      </c>
      <c r="C545" s="4">
        <f t="shared" ca="1" si="67"/>
        <v>104</v>
      </c>
      <c r="D545" s="64">
        <f t="shared" ca="1" si="64"/>
        <v>5200</v>
      </c>
      <c r="E545" s="52">
        <f t="shared" ca="1" si="68"/>
        <v>16</v>
      </c>
      <c r="F545" s="4">
        <f t="shared" ca="1" si="69"/>
        <v>240</v>
      </c>
      <c r="G545" s="4">
        <f t="shared" ca="1" si="70"/>
        <v>0</v>
      </c>
      <c r="H545" s="4">
        <f t="shared" ca="1" si="71"/>
        <v>0</v>
      </c>
      <c r="I545" s="64">
        <f t="shared" ca="1" si="65"/>
        <v>4960</v>
      </c>
    </row>
    <row r="546" spans="1:9" x14ac:dyDescent="0.25">
      <c r="A546" s="184">
        <v>529</v>
      </c>
      <c r="B546" s="4">
        <f t="shared" ca="1" si="66"/>
        <v>115</v>
      </c>
      <c r="C546" s="4">
        <f t="shared" ca="1" si="67"/>
        <v>115</v>
      </c>
      <c r="D546" s="64">
        <f t="shared" ca="1" si="64"/>
        <v>5750</v>
      </c>
      <c r="E546" s="52">
        <f t="shared" ca="1" si="68"/>
        <v>5</v>
      </c>
      <c r="F546" s="4">
        <f t="shared" ca="1" si="69"/>
        <v>75</v>
      </c>
      <c r="G546" s="4">
        <f t="shared" ca="1" si="70"/>
        <v>0</v>
      </c>
      <c r="H546" s="4">
        <f t="shared" ca="1" si="71"/>
        <v>0</v>
      </c>
      <c r="I546" s="64">
        <f t="shared" ca="1" si="65"/>
        <v>5675</v>
      </c>
    </row>
    <row r="547" spans="1:9" x14ac:dyDescent="0.25">
      <c r="A547" s="184">
        <v>530</v>
      </c>
      <c r="B547" s="4">
        <f t="shared" ca="1" si="66"/>
        <v>111</v>
      </c>
      <c r="C547" s="4">
        <f t="shared" ca="1" si="67"/>
        <v>111</v>
      </c>
      <c r="D547" s="64">
        <f t="shared" ca="1" si="64"/>
        <v>5550</v>
      </c>
      <c r="E547" s="52">
        <f t="shared" ca="1" si="68"/>
        <v>9</v>
      </c>
      <c r="F547" s="4">
        <f t="shared" ca="1" si="69"/>
        <v>135</v>
      </c>
      <c r="G547" s="4">
        <f t="shared" ca="1" si="70"/>
        <v>0</v>
      </c>
      <c r="H547" s="4">
        <f t="shared" ca="1" si="71"/>
        <v>0</v>
      </c>
      <c r="I547" s="64">
        <f t="shared" ca="1" si="65"/>
        <v>5415</v>
      </c>
    </row>
    <row r="548" spans="1:9" x14ac:dyDescent="0.25">
      <c r="A548" s="184">
        <v>531</v>
      </c>
      <c r="B548" s="4">
        <f t="shared" ca="1" si="66"/>
        <v>79</v>
      </c>
      <c r="C548" s="4">
        <f t="shared" ca="1" si="67"/>
        <v>79</v>
      </c>
      <c r="D548" s="64">
        <f t="shared" ca="1" si="64"/>
        <v>3950</v>
      </c>
      <c r="E548" s="52">
        <f t="shared" ca="1" si="68"/>
        <v>41</v>
      </c>
      <c r="F548" s="4">
        <f t="shared" ca="1" si="69"/>
        <v>615</v>
      </c>
      <c r="G548" s="4">
        <f t="shared" ca="1" si="70"/>
        <v>0</v>
      </c>
      <c r="H548" s="4">
        <f t="shared" ca="1" si="71"/>
        <v>0</v>
      </c>
      <c r="I548" s="64">
        <f t="shared" ca="1" si="65"/>
        <v>3335</v>
      </c>
    </row>
    <row r="549" spans="1:9" x14ac:dyDescent="0.25">
      <c r="A549" s="184">
        <v>532</v>
      </c>
      <c r="B549" s="4">
        <f t="shared" ca="1" si="66"/>
        <v>109</v>
      </c>
      <c r="C549" s="4">
        <f t="shared" ca="1" si="67"/>
        <v>109</v>
      </c>
      <c r="D549" s="64">
        <f t="shared" ca="1" si="64"/>
        <v>5450</v>
      </c>
      <c r="E549" s="52">
        <f t="shared" ca="1" si="68"/>
        <v>11</v>
      </c>
      <c r="F549" s="4">
        <f t="shared" ca="1" si="69"/>
        <v>165</v>
      </c>
      <c r="G549" s="4">
        <f t="shared" ca="1" si="70"/>
        <v>0</v>
      </c>
      <c r="H549" s="4">
        <f t="shared" ca="1" si="71"/>
        <v>0</v>
      </c>
      <c r="I549" s="64">
        <f t="shared" ca="1" si="65"/>
        <v>5285</v>
      </c>
    </row>
    <row r="550" spans="1:9" x14ac:dyDescent="0.25">
      <c r="A550" s="184">
        <v>533</v>
      </c>
      <c r="B550" s="4">
        <f t="shared" ca="1" si="66"/>
        <v>118</v>
      </c>
      <c r="C550" s="4">
        <f t="shared" ca="1" si="67"/>
        <v>118</v>
      </c>
      <c r="D550" s="64">
        <f t="shared" ca="1" si="64"/>
        <v>5900</v>
      </c>
      <c r="E550" s="52">
        <f t="shared" ca="1" si="68"/>
        <v>2</v>
      </c>
      <c r="F550" s="4">
        <f t="shared" ca="1" si="69"/>
        <v>30</v>
      </c>
      <c r="G550" s="4">
        <f t="shared" ca="1" si="70"/>
        <v>0</v>
      </c>
      <c r="H550" s="4">
        <f t="shared" ca="1" si="71"/>
        <v>0</v>
      </c>
      <c r="I550" s="64">
        <f t="shared" ca="1" si="65"/>
        <v>5870</v>
      </c>
    </row>
    <row r="551" spans="1:9" x14ac:dyDescent="0.25">
      <c r="A551" s="184">
        <v>534</v>
      </c>
      <c r="B551" s="4">
        <f t="shared" ca="1" si="66"/>
        <v>101</v>
      </c>
      <c r="C551" s="4">
        <f t="shared" ca="1" si="67"/>
        <v>101</v>
      </c>
      <c r="D551" s="64">
        <f t="shared" ca="1" si="64"/>
        <v>5050</v>
      </c>
      <c r="E551" s="52">
        <f t="shared" ca="1" si="68"/>
        <v>19</v>
      </c>
      <c r="F551" s="4">
        <f t="shared" ca="1" si="69"/>
        <v>285</v>
      </c>
      <c r="G551" s="4">
        <f t="shared" ca="1" si="70"/>
        <v>0</v>
      </c>
      <c r="H551" s="4">
        <f t="shared" ca="1" si="71"/>
        <v>0</v>
      </c>
      <c r="I551" s="64">
        <f t="shared" ca="1" si="65"/>
        <v>4765</v>
      </c>
    </row>
    <row r="552" spans="1:9" x14ac:dyDescent="0.25">
      <c r="A552" s="184">
        <v>535</v>
      </c>
      <c r="B552" s="4">
        <f t="shared" ca="1" si="66"/>
        <v>118</v>
      </c>
      <c r="C552" s="4">
        <f t="shared" ca="1" si="67"/>
        <v>118</v>
      </c>
      <c r="D552" s="64">
        <f t="shared" ca="1" si="64"/>
        <v>5900</v>
      </c>
      <c r="E552" s="52">
        <f t="shared" ca="1" si="68"/>
        <v>2</v>
      </c>
      <c r="F552" s="4">
        <f t="shared" ca="1" si="69"/>
        <v>30</v>
      </c>
      <c r="G552" s="4">
        <f t="shared" ca="1" si="70"/>
        <v>0</v>
      </c>
      <c r="H552" s="4">
        <f t="shared" ca="1" si="71"/>
        <v>0</v>
      </c>
      <c r="I552" s="64">
        <f t="shared" ca="1" si="65"/>
        <v>5870</v>
      </c>
    </row>
    <row r="553" spans="1:9" x14ac:dyDescent="0.25">
      <c r="A553" s="184">
        <v>536</v>
      </c>
      <c r="B553" s="4">
        <f t="shared" ca="1" si="66"/>
        <v>106</v>
      </c>
      <c r="C553" s="4">
        <f t="shared" ca="1" si="67"/>
        <v>106</v>
      </c>
      <c r="D553" s="64">
        <f t="shared" ca="1" si="64"/>
        <v>5300</v>
      </c>
      <c r="E553" s="52">
        <f t="shared" ca="1" si="68"/>
        <v>14</v>
      </c>
      <c r="F553" s="4">
        <f t="shared" ca="1" si="69"/>
        <v>210</v>
      </c>
      <c r="G553" s="4">
        <f t="shared" ca="1" si="70"/>
        <v>0</v>
      </c>
      <c r="H553" s="4">
        <f t="shared" ca="1" si="71"/>
        <v>0</v>
      </c>
      <c r="I553" s="64">
        <f t="shared" ca="1" si="65"/>
        <v>5090</v>
      </c>
    </row>
    <row r="554" spans="1:9" x14ac:dyDescent="0.25">
      <c r="A554" s="184">
        <v>537</v>
      </c>
      <c r="B554" s="4">
        <f t="shared" ca="1" si="66"/>
        <v>103</v>
      </c>
      <c r="C554" s="4">
        <f t="shared" ca="1" si="67"/>
        <v>103</v>
      </c>
      <c r="D554" s="64">
        <f t="shared" ca="1" si="64"/>
        <v>5150</v>
      </c>
      <c r="E554" s="52">
        <f t="shared" ca="1" si="68"/>
        <v>17</v>
      </c>
      <c r="F554" s="4">
        <f t="shared" ca="1" si="69"/>
        <v>255</v>
      </c>
      <c r="G554" s="4">
        <f t="shared" ca="1" si="70"/>
        <v>0</v>
      </c>
      <c r="H554" s="4">
        <f t="shared" ca="1" si="71"/>
        <v>0</v>
      </c>
      <c r="I554" s="64">
        <f t="shared" ca="1" si="65"/>
        <v>4895</v>
      </c>
    </row>
    <row r="555" spans="1:9" x14ac:dyDescent="0.25">
      <c r="A555" s="184">
        <v>538</v>
      </c>
      <c r="B555" s="4">
        <f t="shared" ca="1" si="66"/>
        <v>120</v>
      </c>
      <c r="C555" s="4">
        <f t="shared" ca="1" si="67"/>
        <v>120</v>
      </c>
      <c r="D555" s="64">
        <f t="shared" ca="1" si="64"/>
        <v>6000</v>
      </c>
      <c r="E555" s="52">
        <f t="shared" ca="1" si="68"/>
        <v>0</v>
      </c>
      <c r="F555" s="4">
        <f t="shared" ca="1" si="69"/>
        <v>0</v>
      </c>
      <c r="G555" s="4">
        <f t="shared" ca="1" si="70"/>
        <v>0</v>
      </c>
      <c r="H555" s="4">
        <f t="shared" ca="1" si="71"/>
        <v>0</v>
      </c>
      <c r="I555" s="64">
        <f t="shared" ca="1" si="65"/>
        <v>6000</v>
      </c>
    </row>
    <row r="556" spans="1:9" x14ac:dyDescent="0.25">
      <c r="A556" s="184">
        <v>539</v>
      </c>
      <c r="B556" s="4">
        <f t="shared" ca="1" si="66"/>
        <v>98</v>
      </c>
      <c r="C556" s="4">
        <f t="shared" ca="1" si="67"/>
        <v>98</v>
      </c>
      <c r="D556" s="64">
        <f t="shared" ca="1" si="64"/>
        <v>4900</v>
      </c>
      <c r="E556" s="52">
        <f t="shared" ca="1" si="68"/>
        <v>22</v>
      </c>
      <c r="F556" s="4">
        <f t="shared" ca="1" si="69"/>
        <v>330</v>
      </c>
      <c r="G556" s="4">
        <f t="shared" ca="1" si="70"/>
        <v>0</v>
      </c>
      <c r="H556" s="4">
        <f t="shared" ca="1" si="71"/>
        <v>0</v>
      </c>
      <c r="I556" s="64">
        <f t="shared" ca="1" si="65"/>
        <v>4570</v>
      </c>
    </row>
    <row r="557" spans="1:9" x14ac:dyDescent="0.25">
      <c r="A557" s="184">
        <v>540</v>
      </c>
      <c r="B557" s="4">
        <f t="shared" ca="1" si="66"/>
        <v>87</v>
      </c>
      <c r="C557" s="4">
        <f t="shared" ca="1" si="67"/>
        <v>87</v>
      </c>
      <c r="D557" s="64">
        <f t="shared" ca="1" si="64"/>
        <v>4350</v>
      </c>
      <c r="E557" s="52">
        <f t="shared" ca="1" si="68"/>
        <v>33</v>
      </c>
      <c r="F557" s="4">
        <f t="shared" ca="1" si="69"/>
        <v>495</v>
      </c>
      <c r="G557" s="4">
        <f t="shared" ca="1" si="70"/>
        <v>0</v>
      </c>
      <c r="H557" s="4">
        <f t="shared" ca="1" si="71"/>
        <v>0</v>
      </c>
      <c r="I557" s="64">
        <f t="shared" ca="1" si="65"/>
        <v>3855</v>
      </c>
    </row>
    <row r="558" spans="1:9" x14ac:dyDescent="0.25">
      <c r="A558" s="184">
        <v>541</v>
      </c>
      <c r="B558" s="4">
        <f t="shared" ca="1" si="66"/>
        <v>103</v>
      </c>
      <c r="C558" s="4">
        <f t="shared" ca="1" si="67"/>
        <v>103</v>
      </c>
      <c r="D558" s="64">
        <f t="shared" ca="1" si="64"/>
        <v>5150</v>
      </c>
      <c r="E558" s="52">
        <f t="shared" ca="1" si="68"/>
        <v>17</v>
      </c>
      <c r="F558" s="4">
        <f t="shared" ca="1" si="69"/>
        <v>255</v>
      </c>
      <c r="G558" s="4">
        <f t="shared" ca="1" si="70"/>
        <v>0</v>
      </c>
      <c r="H558" s="4">
        <f t="shared" ca="1" si="71"/>
        <v>0</v>
      </c>
      <c r="I558" s="64">
        <f t="shared" ca="1" si="65"/>
        <v>4895</v>
      </c>
    </row>
    <row r="559" spans="1:9" x14ac:dyDescent="0.25">
      <c r="A559" s="184">
        <v>542</v>
      </c>
      <c r="B559" s="4">
        <f t="shared" ca="1" si="66"/>
        <v>108</v>
      </c>
      <c r="C559" s="4">
        <f t="shared" ca="1" si="67"/>
        <v>108</v>
      </c>
      <c r="D559" s="64">
        <f t="shared" ca="1" si="64"/>
        <v>5400</v>
      </c>
      <c r="E559" s="52">
        <f t="shared" ca="1" si="68"/>
        <v>12</v>
      </c>
      <c r="F559" s="4">
        <f t="shared" ca="1" si="69"/>
        <v>180</v>
      </c>
      <c r="G559" s="4">
        <f t="shared" ca="1" si="70"/>
        <v>0</v>
      </c>
      <c r="H559" s="4">
        <f t="shared" ca="1" si="71"/>
        <v>0</v>
      </c>
      <c r="I559" s="64">
        <f t="shared" ca="1" si="65"/>
        <v>5220</v>
      </c>
    </row>
    <row r="560" spans="1:9" x14ac:dyDescent="0.25">
      <c r="A560" s="184">
        <v>543</v>
      </c>
      <c r="B560" s="4">
        <f t="shared" ca="1" si="66"/>
        <v>94</v>
      </c>
      <c r="C560" s="4">
        <f t="shared" ca="1" si="67"/>
        <v>94</v>
      </c>
      <c r="D560" s="64">
        <f t="shared" ca="1" si="64"/>
        <v>4700</v>
      </c>
      <c r="E560" s="52">
        <f t="shared" ca="1" si="68"/>
        <v>26</v>
      </c>
      <c r="F560" s="4">
        <f t="shared" ca="1" si="69"/>
        <v>390</v>
      </c>
      <c r="G560" s="4">
        <f t="shared" ca="1" si="70"/>
        <v>0</v>
      </c>
      <c r="H560" s="4">
        <f t="shared" ca="1" si="71"/>
        <v>0</v>
      </c>
      <c r="I560" s="64">
        <f t="shared" ca="1" si="65"/>
        <v>4310</v>
      </c>
    </row>
    <row r="561" spans="1:9" x14ac:dyDescent="0.25">
      <c r="A561" s="184">
        <v>544</v>
      </c>
      <c r="B561" s="4">
        <f t="shared" ca="1" si="66"/>
        <v>110</v>
      </c>
      <c r="C561" s="4">
        <f t="shared" ca="1" si="67"/>
        <v>110</v>
      </c>
      <c r="D561" s="64">
        <f t="shared" ca="1" si="64"/>
        <v>5500</v>
      </c>
      <c r="E561" s="52">
        <f t="shared" ca="1" si="68"/>
        <v>10</v>
      </c>
      <c r="F561" s="4">
        <f t="shared" ca="1" si="69"/>
        <v>150</v>
      </c>
      <c r="G561" s="4">
        <f t="shared" ca="1" si="70"/>
        <v>0</v>
      </c>
      <c r="H561" s="4">
        <f t="shared" ca="1" si="71"/>
        <v>0</v>
      </c>
      <c r="I561" s="64">
        <f t="shared" ca="1" si="65"/>
        <v>5350</v>
      </c>
    </row>
    <row r="562" spans="1:9" x14ac:dyDescent="0.25">
      <c r="A562" s="184">
        <v>545</v>
      </c>
      <c r="B562" s="4">
        <f t="shared" ca="1" si="66"/>
        <v>170</v>
      </c>
      <c r="C562" s="4">
        <f t="shared" ca="1" si="67"/>
        <v>120</v>
      </c>
      <c r="D562" s="64">
        <f t="shared" ca="1" si="64"/>
        <v>6000</v>
      </c>
      <c r="E562" s="52">
        <f t="shared" ca="1" si="68"/>
        <v>0</v>
      </c>
      <c r="F562" s="4">
        <f t="shared" ca="1" si="69"/>
        <v>0</v>
      </c>
      <c r="G562" s="4">
        <f t="shared" ca="1" si="70"/>
        <v>50</v>
      </c>
      <c r="H562" s="4">
        <f t="shared" ca="1" si="71"/>
        <v>1500</v>
      </c>
      <c r="I562" s="64">
        <f t="shared" ca="1" si="65"/>
        <v>4500</v>
      </c>
    </row>
    <row r="563" spans="1:9" x14ac:dyDescent="0.25">
      <c r="A563" s="184">
        <v>546</v>
      </c>
      <c r="B563" s="4">
        <f t="shared" ca="1" si="66"/>
        <v>106</v>
      </c>
      <c r="C563" s="4">
        <f t="shared" ca="1" si="67"/>
        <v>106</v>
      </c>
      <c r="D563" s="64">
        <f t="shared" ca="1" si="64"/>
        <v>5300</v>
      </c>
      <c r="E563" s="52">
        <f t="shared" ca="1" si="68"/>
        <v>14</v>
      </c>
      <c r="F563" s="4">
        <f t="shared" ca="1" si="69"/>
        <v>210</v>
      </c>
      <c r="G563" s="4">
        <f t="shared" ca="1" si="70"/>
        <v>0</v>
      </c>
      <c r="H563" s="4">
        <f t="shared" ca="1" si="71"/>
        <v>0</v>
      </c>
      <c r="I563" s="64">
        <f t="shared" ca="1" si="65"/>
        <v>5090</v>
      </c>
    </row>
    <row r="564" spans="1:9" x14ac:dyDescent="0.25">
      <c r="A564" s="184">
        <v>547</v>
      </c>
      <c r="B564" s="4">
        <f t="shared" ca="1" si="66"/>
        <v>129</v>
      </c>
      <c r="C564" s="4">
        <f t="shared" ca="1" si="67"/>
        <v>120</v>
      </c>
      <c r="D564" s="64">
        <f t="shared" ca="1" si="64"/>
        <v>6000</v>
      </c>
      <c r="E564" s="52">
        <f t="shared" ca="1" si="68"/>
        <v>0</v>
      </c>
      <c r="F564" s="4">
        <f t="shared" ca="1" si="69"/>
        <v>0</v>
      </c>
      <c r="G564" s="4">
        <f t="shared" ca="1" si="70"/>
        <v>9</v>
      </c>
      <c r="H564" s="4">
        <f t="shared" ca="1" si="71"/>
        <v>270</v>
      </c>
      <c r="I564" s="64">
        <f t="shared" ca="1" si="65"/>
        <v>5730</v>
      </c>
    </row>
    <row r="565" spans="1:9" x14ac:dyDescent="0.25">
      <c r="A565" s="184">
        <v>548</v>
      </c>
      <c r="B565" s="4">
        <f t="shared" ca="1" si="66"/>
        <v>99</v>
      </c>
      <c r="C565" s="4">
        <f t="shared" ca="1" si="67"/>
        <v>99</v>
      </c>
      <c r="D565" s="64">
        <f t="shared" ca="1" si="64"/>
        <v>4950</v>
      </c>
      <c r="E565" s="52">
        <f t="shared" ca="1" si="68"/>
        <v>21</v>
      </c>
      <c r="F565" s="4">
        <f t="shared" ca="1" si="69"/>
        <v>315</v>
      </c>
      <c r="G565" s="4">
        <f t="shared" ca="1" si="70"/>
        <v>0</v>
      </c>
      <c r="H565" s="4">
        <f t="shared" ca="1" si="71"/>
        <v>0</v>
      </c>
      <c r="I565" s="64">
        <f t="shared" ca="1" si="65"/>
        <v>4635</v>
      </c>
    </row>
    <row r="566" spans="1:9" x14ac:dyDescent="0.25">
      <c r="A566" s="184">
        <v>549</v>
      </c>
      <c r="B566" s="4">
        <f t="shared" ca="1" si="66"/>
        <v>106</v>
      </c>
      <c r="C566" s="4">
        <f t="shared" ca="1" si="67"/>
        <v>106</v>
      </c>
      <c r="D566" s="64">
        <f t="shared" ca="1" si="64"/>
        <v>5300</v>
      </c>
      <c r="E566" s="52">
        <f t="shared" ca="1" si="68"/>
        <v>14</v>
      </c>
      <c r="F566" s="4">
        <f t="shared" ca="1" si="69"/>
        <v>210</v>
      </c>
      <c r="G566" s="4">
        <f t="shared" ca="1" si="70"/>
        <v>0</v>
      </c>
      <c r="H566" s="4">
        <f t="shared" ca="1" si="71"/>
        <v>0</v>
      </c>
      <c r="I566" s="64">
        <f t="shared" ca="1" si="65"/>
        <v>5090</v>
      </c>
    </row>
    <row r="567" spans="1:9" x14ac:dyDescent="0.25">
      <c r="A567" s="184">
        <v>550</v>
      </c>
      <c r="B567" s="4">
        <f t="shared" ca="1" si="66"/>
        <v>102</v>
      </c>
      <c r="C567" s="4">
        <f t="shared" ca="1" si="67"/>
        <v>102</v>
      </c>
      <c r="D567" s="64">
        <f t="shared" ca="1" si="64"/>
        <v>5100</v>
      </c>
      <c r="E567" s="52">
        <f t="shared" ca="1" si="68"/>
        <v>18</v>
      </c>
      <c r="F567" s="4">
        <f t="shared" ca="1" si="69"/>
        <v>270</v>
      </c>
      <c r="G567" s="4">
        <f t="shared" ca="1" si="70"/>
        <v>0</v>
      </c>
      <c r="H567" s="4">
        <f t="shared" ca="1" si="71"/>
        <v>0</v>
      </c>
      <c r="I567" s="64">
        <f t="shared" ca="1" si="65"/>
        <v>4830</v>
      </c>
    </row>
    <row r="568" spans="1:9" x14ac:dyDescent="0.25">
      <c r="A568" s="184">
        <v>551</v>
      </c>
      <c r="B568" s="4">
        <f t="shared" ca="1" si="66"/>
        <v>105</v>
      </c>
      <c r="C568" s="4">
        <f t="shared" ca="1" si="67"/>
        <v>105</v>
      </c>
      <c r="D568" s="64">
        <f t="shared" ca="1" si="64"/>
        <v>5250</v>
      </c>
      <c r="E568" s="52">
        <f t="shared" ca="1" si="68"/>
        <v>15</v>
      </c>
      <c r="F568" s="4">
        <f t="shared" ca="1" si="69"/>
        <v>225</v>
      </c>
      <c r="G568" s="4">
        <f t="shared" ca="1" si="70"/>
        <v>0</v>
      </c>
      <c r="H568" s="4">
        <f t="shared" ca="1" si="71"/>
        <v>0</v>
      </c>
      <c r="I568" s="64">
        <f t="shared" ca="1" si="65"/>
        <v>5025</v>
      </c>
    </row>
    <row r="569" spans="1:9" x14ac:dyDescent="0.25">
      <c r="A569" s="184">
        <v>552</v>
      </c>
      <c r="B569" s="4">
        <f t="shared" ca="1" si="66"/>
        <v>79</v>
      </c>
      <c r="C569" s="4">
        <f t="shared" ca="1" si="67"/>
        <v>79</v>
      </c>
      <c r="D569" s="64">
        <f t="shared" ca="1" si="64"/>
        <v>3950</v>
      </c>
      <c r="E569" s="52">
        <f t="shared" ca="1" si="68"/>
        <v>41</v>
      </c>
      <c r="F569" s="4">
        <f t="shared" ca="1" si="69"/>
        <v>615</v>
      </c>
      <c r="G569" s="4">
        <f t="shared" ca="1" si="70"/>
        <v>0</v>
      </c>
      <c r="H569" s="4">
        <f t="shared" ca="1" si="71"/>
        <v>0</v>
      </c>
      <c r="I569" s="64">
        <f t="shared" ca="1" si="65"/>
        <v>3335</v>
      </c>
    </row>
    <row r="570" spans="1:9" x14ac:dyDescent="0.25">
      <c r="A570" s="184">
        <v>553</v>
      </c>
      <c r="B570" s="4">
        <f t="shared" ca="1" si="66"/>
        <v>98</v>
      </c>
      <c r="C570" s="4">
        <f t="shared" ca="1" si="67"/>
        <v>98</v>
      </c>
      <c r="D570" s="64">
        <f t="shared" ca="1" si="64"/>
        <v>4900</v>
      </c>
      <c r="E570" s="52">
        <f t="shared" ca="1" si="68"/>
        <v>22</v>
      </c>
      <c r="F570" s="4">
        <f t="shared" ca="1" si="69"/>
        <v>330</v>
      </c>
      <c r="G570" s="4">
        <f t="shared" ca="1" si="70"/>
        <v>0</v>
      </c>
      <c r="H570" s="4">
        <f t="shared" ca="1" si="71"/>
        <v>0</v>
      </c>
      <c r="I570" s="64">
        <f t="shared" ca="1" si="65"/>
        <v>4570</v>
      </c>
    </row>
    <row r="571" spans="1:9" x14ac:dyDescent="0.25">
      <c r="A571" s="184">
        <v>554</v>
      </c>
      <c r="B571" s="4">
        <f t="shared" ca="1" si="66"/>
        <v>92</v>
      </c>
      <c r="C571" s="4">
        <f t="shared" ca="1" si="67"/>
        <v>92</v>
      </c>
      <c r="D571" s="64">
        <f t="shared" ca="1" si="64"/>
        <v>4600</v>
      </c>
      <c r="E571" s="52">
        <f t="shared" ca="1" si="68"/>
        <v>28</v>
      </c>
      <c r="F571" s="4">
        <f t="shared" ca="1" si="69"/>
        <v>420</v>
      </c>
      <c r="G571" s="4">
        <f t="shared" ca="1" si="70"/>
        <v>0</v>
      </c>
      <c r="H571" s="4">
        <f t="shared" ca="1" si="71"/>
        <v>0</v>
      </c>
      <c r="I571" s="64">
        <f t="shared" ca="1" si="65"/>
        <v>4180</v>
      </c>
    </row>
    <row r="572" spans="1:9" x14ac:dyDescent="0.25">
      <c r="A572" s="184">
        <v>555</v>
      </c>
      <c r="B572" s="4">
        <f t="shared" ca="1" si="66"/>
        <v>133</v>
      </c>
      <c r="C572" s="4">
        <f t="shared" ca="1" si="67"/>
        <v>120</v>
      </c>
      <c r="D572" s="64">
        <f t="shared" ca="1" si="64"/>
        <v>6000</v>
      </c>
      <c r="E572" s="52">
        <f t="shared" ca="1" si="68"/>
        <v>0</v>
      </c>
      <c r="F572" s="4">
        <f t="shared" ca="1" si="69"/>
        <v>0</v>
      </c>
      <c r="G572" s="4">
        <f t="shared" ca="1" si="70"/>
        <v>13</v>
      </c>
      <c r="H572" s="4">
        <f t="shared" ca="1" si="71"/>
        <v>390</v>
      </c>
      <c r="I572" s="64">
        <f t="shared" ca="1" si="65"/>
        <v>5610</v>
      </c>
    </row>
    <row r="573" spans="1:9" x14ac:dyDescent="0.25">
      <c r="A573" s="184">
        <v>556</v>
      </c>
      <c r="B573" s="4">
        <f t="shared" ca="1" si="66"/>
        <v>101</v>
      </c>
      <c r="C573" s="4">
        <f t="shared" ca="1" si="67"/>
        <v>101</v>
      </c>
      <c r="D573" s="64">
        <f t="shared" ca="1" si="64"/>
        <v>5050</v>
      </c>
      <c r="E573" s="52">
        <f t="shared" ca="1" si="68"/>
        <v>19</v>
      </c>
      <c r="F573" s="4">
        <f t="shared" ca="1" si="69"/>
        <v>285</v>
      </c>
      <c r="G573" s="4">
        <f t="shared" ca="1" si="70"/>
        <v>0</v>
      </c>
      <c r="H573" s="4">
        <f t="shared" ca="1" si="71"/>
        <v>0</v>
      </c>
      <c r="I573" s="64">
        <f t="shared" ca="1" si="65"/>
        <v>4765</v>
      </c>
    </row>
    <row r="574" spans="1:9" x14ac:dyDescent="0.25">
      <c r="A574" s="184">
        <v>557</v>
      </c>
      <c r="B574" s="4">
        <f t="shared" ca="1" si="66"/>
        <v>104</v>
      </c>
      <c r="C574" s="4">
        <f t="shared" ca="1" si="67"/>
        <v>104</v>
      </c>
      <c r="D574" s="64">
        <f t="shared" ref="D574:D617" ca="1" si="72">$C$3*C574</f>
        <v>5200</v>
      </c>
      <c r="E574" s="52">
        <f t="shared" ca="1" si="68"/>
        <v>16</v>
      </c>
      <c r="F574" s="4">
        <f t="shared" ca="1" si="69"/>
        <v>240</v>
      </c>
      <c r="G574" s="4">
        <f t="shared" ca="1" si="70"/>
        <v>0</v>
      </c>
      <c r="H574" s="4">
        <f t="shared" ca="1" si="71"/>
        <v>0</v>
      </c>
      <c r="I574" s="64">
        <f t="shared" ref="I574:I617" ca="1" si="73">D574-F574-H574</f>
        <v>4960</v>
      </c>
    </row>
    <row r="575" spans="1:9" x14ac:dyDescent="0.25">
      <c r="A575" s="184">
        <v>558</v>
      </c>
      <c r="B575" s="4">
        <f t="shared" ca="1" si="66"/>
        <v>102</v>
      </c>
      <c r="C575" s="4">
        <f t="shared" ca="1" si="67"/>
        <v>102</v>
      </c>
      <c r="D575" s="64">
        <f t="shared" ca="1" si="72"/>
        <v>5100</v>
      </c>
      <c r="E575" s="52">
        <f t="shared" ca="1" si="68"/>
        <v>18</v>
      </c>
      <c r="F575" s="4">
        <f t="shared" ca="1" si="69"/>
        <v>270</v>
      </c>
      <c r="G575" s="4">
        <f t="shared" ca="1" si="70"/>
        <v>0</v>
      </c>
      <c r="H575" s="4">
        <f t="shared" ca="1" si="71"/>
        <v>0</v>
      </c>
      <c r="I575" s="64">
        <f t="shared" ca="1" si="73"/>
        <v>4830</v>
      </c>
    </row>
    <row r="576" spans="1:9" x14ac:dyDescent="0.25">
      <c r="A576" s="184">
        <v>559</v>
      </c>
      <c r="B576" s="4">
        <f t="shared" ca="1" si="66"/>
        <v>133</v>
      </c>
      <c r="C576" s="4">
        <f t="shared" ca="1" si="67"/>
        <v>120</v>
      </c>
      <c r="D576" s="64">
        <f t="shared" ca="1" si="72"/>
        <v>6000</v>
      </c>
      <c r="E576" s="52">
        <f t="shared" ca="1" si="68"/>
        <v>0</v>
      </c>
      <c r="F576" s="4">
        <f t="shared" ca="1" si="69"/>
        <v>0</v>
      </c>
      <c r="G576" s="4">
        <f t="shared" ca="1" si="70"/>
        <v>13</v>
      </c>
      <c r="H576" s="4">
        <f t="shared" ca="1" si="71"/>
        <v>390</v>
      </c>
      <c r="I576" s="64">
        <f t="shared" ca="1" si="73"/>
        <v>5610</v>
      </c>
    </row>
    <row r="577" spans="1:9" x14ac:dyDescent="0.25">
      <c r="A577" s="184">
        <v>560</v>
      </c>
      <c r="B577" s="4">
        <f t="shared" ca="1" si="66"/>
        <v>87</v>
      </c>
      <c r="C577" s="4">
        <f t="shared" ca="1" si="67"/>
        <v>87</v>
      </c>
      <c r="D577" s="64">
        <f t="shared" ca="1" si="72"/>
        <v>4350</v>
      </c>
      <c r="E577" s="52">
        <f t="shared" ca="1" si="68"/>
        <v>33</v>
      </c>
      <c r="F577" s="4">
        <f t="shared" ca="1" si="69"/>
        <v>495</v>
      </c>
      <c r="G577" s="4">
        <f t="shared" ca="1" si="70"/>
        <v>0</v>
      </c>
      <c r="H577" s="4">
        <f t="shared" ca="1" si="71"/>
        <v>0</v>
      </c>
      <c r="I577" s="64">
        <f t="shared" ca="1" si="73"/>
        <v>3855</v>
      </c>
    </row>
    <row r="578" spans="1:9" x14ac:dyDescent="0.25">
      <c r="A578" s="184">
        <v>561</v>
      </c>
      <c r="B578" s="4">
        <f t="shared" ca="1" si="66"/>
        <v>96</v>
      </c>
      <c r="C578" s="4">
        <f t="shared" ca="1" si="67"/>
        <v>96</v>
      </c>
      <c r="D578" s="64">
        <f t="shared" ca="1" si="72"/>
        <v>4800</v>
      </c>
      <c r="E578" s="52">
        <f t="shared" ca="1" si="68"/>
        <v>24</v>
      </c>
      <c r="F578" s="4">
        <f t="shared" ca="1" si="69"/>
        <v>360</v>
      </c>
      <c r="G578" s="4">
        <f t="shared" ca="1" si="70"/>
        <v>0</v>
      </c>
      <c r="H578" s="4">
        <f t="shared" ca="1" si="71"/>
        <v>0</v>
      </c>
      <c r="I578" s="64">
        <f t="shared" ca="1" si="73"/>
        <v>4440</v>
      </c>
    </row>
    <row r="579" spans="1:9" x14ac:dyDescent="0.25">
      <c r="A579" s="184">
        <v>562</v>
      </c>
      <c r="B579" s="4">
        <f t="shared" ca="1" si="66"/>
        <v>78</v>
      </c>
      <c r="C579" s="4">
        <f t="shared" ca="1" si="67"/>
        <v>78</v>
      </c>
      <c r="D579" s="64">
        <f t="shared" ca="1" si="72"/>
        <v>3900</v>
      </c>
      <c r="E579" s="52">
        <f t="shared" ca="1" si="68"/>
        <v>42</v>
      </c>
      <c r="F579" s="4">
        <f t="shared" ca="1" si="69"/>
        <v>630</v>
      </c>
      <c r="G579" s="4">
        <f t="shared" ca="1" si="70"/>
        <v>0</v>
      </c>
      <c r="H579" s="4">
        <f t="shared" ca="1" si="71"/>
        <v>0</v>
      </c>
      <c r="I579" s="64">
        <f t="shared" ca="1" si="73"/>
        <v>3270</v>
      </c>
    </row>
    <row r="580" spans="1:9" x14ac:dyDescent="0.25">
      <c r="A580" s="184">
        <v>563</v>
      </c>
      <c r="B580" s="4">
        <f t="shared" ca="1" si="66"/>
        <v>94</v>
      </c>
      <c r="C580" s="4">
        <f t="shared" ca="1" si="67"/>
        <v>94</v>
      </c>
      <c r="D580" s="64">
        <f t="shared" ca="1" si="72"/>
        <v>4700</v>
      </c>
      <c r="E580" s="52">
        <f t="shared" ca="1" si="68"/>
        <v>26</v>
      </c>
      <c r="F580" s="4">
        <f t="shared" ca="1" si="69"/>
        <v>390</v>
      </c>
      <c r="G580" s="4">
        <f t="shared" ca="1" si="70"/>
        <v>0</v>
      </c>
      <c r="H580" s="4">
        <f t="shared" ca="1" si="71"/>
        <v>0</v>
      </c>
      <c r="I580" s="64">
        <f t="shared" ca="1" si="73"/>
        <v>4310</v>
      </c>
    </row>
    <row r="581" spans="1:9" x14ac:dyDescent="0.25">
      <c r="A581" s="184">
        <v>564</v>
      </c>
      <c r="B581" s="4">
        <f t="shared" ca="1" si="66"/>
        <v>109</v>
      </c>
      <c r="C581" s="4">
        <f t="shared" ca="1" si="67"/>
        <v>109</v>
      </c>
      <c r="D581" s="64">
        <f t="shared" ca="1" si="72"/>
        <v>5450</v>
      </c>
      <c r="E581" s="52">
        <f t="shared" ca="1" si="68"/>
        <v>11</v>
      </c>
      <c r="F581" s="4">
        <f t="shared" ca="1" si="69"/>
        <v>165</v>
      </c>
      <c r="G581" s="4">
        <f t="shared" ca="1" si="70"/>
        <v>0</v>
      </c>
      <c r="H581" s="4">
        <f t="shared" ca="1" si="71"/>
        <v>0</v>
      </c>
      <c r="I581" s="64">
        <f t="shared" ca="1" si="73"/>
        <v>5285</v>
      </c>
    </row>
    <row r="582" spans="1:9" x14ac:dyDescent="0.25">
      <c r="A582" s="184">
        <v>565</v>
      </c>
      <c r="B582" s="4">
        <f t="shared" ca="1" si="66"/>
        <v>100</v>
      </c>
      <c r="C582" s="4">
        <f t="shared" ca="1" si="67"/>
        <v>100</v>
      </c>
      <c r="D582" s="64">
        <f t="shared" ca="1" si="72"/>
        <v>5000</v>
      </c>
      <c r="E582" s="52">
        <f t="shared" ca="1" si="68"/>
        <v>20</v>
      </c>
      <c r="F582" s="4">
        <f t="shared" ca="1" si="69"/>
        <v>300</v>
      </c>
      <c r="G582" s="4">
        <f t="shared" ca="1" si="70"/>
        <v>0</v>
      </c>
      <c r="H582" s="4">
        <f t="shared" ca="1" si="71"/>
        <v>0</v>
      </c>
      <c r="I582" s="64">
        <f t="shared" ca="1" si="73"/>
        <v>4700</v>
      </c>
    </row>
    <row r="583" spans="1:9" x14ac:dyDescent="0.25">
      <c r="A583" s="184">
        <v>566</v>
      </c>
      <c r="B583" s="4">
        <f t="shared" ca="1" si="66"/>
        <v>150</v>
      </c>
      <c r="C583" s="4">
        <f t="shared" ca="1" si="67"/>
        <v>120</v>
      </c>
      <c r="D583" s="64">
        <f t="shared" ca="1" si="72"/>
        <v>6000</v>
      </c>
      <c r="E583" s="52">
        <f t="shared" ca="1" si="68"/>
        <v>0</v>
      </c>
      <c r="F583" s="4">
        <f t="shared" ca="1" si="69"/>
        <v>0</v>
      </c>
      <c r="G583" s="4">
        <f t="shared" ca="1" si="70"/>
        <v>30</v>
      </c>
      <c r="H583" s="4">
        <f t="shared" ca="1" si="71"/>
        <v>900</v>
      </c>
      <c r="I583" s="64">
        <f t="shared" ca="1" si="73"/>
        <v>5100</v>
      </c>
    </row>
    <row r="584" spans="1:9" x14ac:dyDescent="0.25">
      <c r="A584" s="184">
        <v>567</v>
      </c>
      <c r="B584" s="4">
        <f t="shared" ca="1" si="66"/>
        <v>94</v>
      </c>
      <c r="C584" s="4">
        <f t="shared" ca="1" si="67"/>
        <v>94</v>
      </c>
      <c r="D584" s="64">
        <f t="shared" ca="1" si="72"/>
        <v>4700</v>
      </c>
      <c r="E584" s="52">
        <f t="shared" ca="1" si="68"/>
        <v>26</v>
      </c>
      <c r="F584" s="4">
        <f t="shared" ca="1" si="69"/>
        <v>390</v>
      </c>
      <c r="G584" s="4">
        <f t="shared" ca="1" si="70"/>
        <v>0</v>
      </c>
      <c r="H584" s="4">
        <f t="shared" ca="1" si="71"/>
        <v>0</v>
      </c>
      <c r="I584" s="64">
        <f t="shared" ca="1" si="73"/>
        <v>4310</v>
      </c>
    </row>
    <row r="585" spans="1:9" x14ac:dyDescent="0.25">
      <c r="A585" s="184">
        <v>568</v>
      </c>
      <c r="B585" s="4">
        <f t="shared" ca="1" si="66"/>
        <v>72</v>
      </c>
      <c r="C585" s="4">
        <f t="shared" ca="1" si="67"/>
        <v>72</v>
      </c>
      <c r="D585" s="64">
        <f t="shared" ca="1" si="72"/>
        <v>3600</v>
      </c>
      <c r="E585" s="52">
        <f t="shared" ca="1" si="68"/>
        <v>48</v>
      </c>
      <c r="F585" s="4">
        <f t="shared" ca="1" si="69"/>
        <v>720</v>
      </c>
      <c r="G585" s="4">
        <f t="shared" ca="1" si="70"/>
        <v>0</v>
      </c>
      <c r="H585" s="4">
        <f t="shared" ca="1" si="71"/>
        <v>0</v>
      </c>
      <c r="I585" s="64">
        <f t="shared" ca="1" si="73"/>
        <v>2880</v>
      </c>
    </row>
    <row r="586" spans="1:9" x14ac:dyDescent="0.25">
      <c r="A586" s="184">
        <v>569</v>
      </c>
      <c r="B586" s="4">
        <f t="shared" ca="1" si="66"/>
        <v>103</v>
      </c>
      <c r="C586" s="4">
        <f t="shared" ca="1" si="67"/>
        <v>103</v>
      </c>
      <c r="D586" s="64">
        <f t="shared" ca="1" si="72"/>
        <v>5150</v>
      </c>
      <c r="E586" s="52">
        <f t="shared" ca="1" si="68"/>
        <v>17</v>
      </c>
      <c r="F586" s="4">
        <f t="shared" ca="1" si="69"/>
        <v>255</v>
      </c>
      <c r="G586" s="4">
        <f t="shared" ca="1" si="70"/>
        <v>0</v>
      </c>
      <c r="H586" s="4">
        <f t="shared" ca="1" si="71"/>
        <v>0</v>
      </c>
      <c r="I586" s="64">
        <f t="shared" ca="1" si="73"/>
        <v>4895</v>
      </c>
    </row>
    <row r="587" spans="1:9" x14ac:dyDescent="0.25">
      <c r="A587" s="184">
        <v>570</v>
      </c>
      <c r="B587" s="4">
        <f t="shared" ca="1" si="66"/>
        <v>119</v>
      </c>
      <c r="C587" s="4">
        <f t="shared" ca="1" si="67"/>
        <v>119</v>
      </c>
      <c r="D587" s="64">
        <f t="shared" ca="1" si="72"/>
        <v>5950</v>
      </c>
      <c r="E587" s="52">
        <f t="shared" ca="1" si="68"/>
        <v>1</v>
      </c>
      <c r="F587" s="4">
        <f t="shared" ca="1" si="69"/>
        <v>15</v>
      </c>
      <c r="G587" s="4">
        <f t="shared" ca="1" si="70"/>
        <v>0</v>
      </c>
      <c r="H587" s="4">
        <f t="shared" ca="1" si="71"/>
        <v>0</v>
      </c>
      <c r="I587" s="64">
        <f t="shared" ca="1" si="73"/>
        <v>5935</v>
      </c>
    </row>
    <row r="588" spans="1:9" x14ac:dyDescent="0.25">
      <c r="A588" s="184">
        <v>571</v>
      </c>
      <c r="B588" s="4">
        <f t="shared" ca="1" si="66"/>
        <v>137</v>
      </c>
      <c r="C588" s="4">
        <f t="shared" ca="1" si="67"/>
        <v>120</v>
      </c>
      <c r="D588" s="64">
        <f t="shared" ca="1" si="72"/>
        <v>6000</v>
      </c>
      <c r="E588" s="52">
        <f t="shared" ca="1" si="68"/>
        <v>0</v>
      </c>
      <c r="F588" s="4">
        <f t="shared" ca="1" si="69"/>
        <v>0</v>
      </c>
      <c r="G588" s="4">
        <f t="shared" ca="1" si="70"/>
        <v>17</v>
      </c>
      <c r="H588" s="4">
        <f t="shared" ca="1" si="71"/>
        <v>510</v>
      </c>
      <c r="I588" s="64">
        <f t="shared" ca="1" si="73"/>
        <v>5490</v>
      </c>
    </row>
    <row r="589" spans="1:9" x14ac:dyDescent="0.25">
      <c r="A589" s="184">
        <v>572</v>
      </c>
      <c r="B589" s="4">
        <f t="shared" ca="1" si="66"/>
        <v>99</v>
      </c>
      <c r="C589" s="4">
        <f t="shared" ca="1" si="67"/>
        <v>99</v>
      </c>
      <c r="D589" s="64">
        <f t="shared" ca="1" si="72"/>
        <v>4950</v>
      </c>
      <c r="E589" s="52">
        <f t="shared" ca="1" si="68"/>
        <v>21</v>
      </c>
      <c r="F589" s="4">
        <f t="shared" ca="1" si="69"/>
        <v>315</v>
      </c>
      <c r="G589" s="4">
        <f t="shared" ca="1" si="70"/>
        <v>0</v>
      </c>
      <c r="H589" s="4">
        <f t="shared" ca="1" si="71"/>
        <v>0</v>
      </c>
      <c r="I589" s="64">
        <f t="shared" ca="1" si="73"/>
        <v>4635</v>
      </c>
    </row>
    <row r="590" spans="1:9" x14ac:dyDescent="0.25">
      <c r="A590" s="184">
        <v>573</v>
      </c>
      <c r="B590" s="4">
        <f t="shared" ca="1" si="66"/>
        <v>88</v>
      </c>
      <c r="C590" s="4">
        <f t="shared" ca="1" si="67"/>
        <v>88</v>
      </c>
      <c r="D590" s="64">
        <f t="shared" ca="1" si="72"/>
        <v>4400</v>
      </c>
      <c r="E590" s="52">
        <f t="shared" ca="1" si="68"/>
        <v>32</v>
      </c>
      <c r="F590" s="4">
        <f t="shared" ca="1" si="69"/>
        <v>480</v>
      </c>
      <c r="G590" s="4">
        <f t="shared" ca="1" si="70"/>
        <v>0</v>
      </c>
      <c r="H590" s="4">
        <f t="shared" ca="1" si="71"/>
        <v>0</v>
      </c>
      <c r="I590" s="64">
        <f t="shared" ca="1" si="73"/>
        <v>3920</v>
      </c>
    </row>
    <row r="591" spans="1:9" x14ac:dyDescent="0.25">
      <c r="A591" s="184">
        <v>574</v>
      </c>
      <c r="B591" s="4">
        <f t="shared" ca="1" si="66"/>
        <v>79</v>
      </c>
      <c r="C591" s="4">
        <f t="shared" ca="1" si="67"/>
        <v>79</v>
      </c>
      <c r="D591" s="64">
        <f t="shared" ca="1" si="72"/>
        <v>3950</v>
      </c>
      <c r="E591" s="52">
        <f t="shared" ca="1" si="68"/>
        <v>41</v>
      </c>
      <c r="F591" s="4">
        <f t="shared" ca="1" si="69"/>
        <v>615</v>
      </c>
      <c r="G591" s="4">
        <f t="shared" ca="1" si="70"/>
        <v>0</v>
      </c>
      <c r="H591" s="4">
        <f t="shared" ca="1" si="71"/>
        <v>0</v>
      </c>
      <c r="I591" s="64">
        <f t="shared" ca="1" si="73"/>
        <v>3335</v>
      </c>
    </row>
    <row r="592" spans="1:9" x14ac:dyDescent="0.25">
      <c r="A592" s="184">
        <v>575</v>
      </c>
      <c r="B592" s="4">
        <f t="shared" ca="1" si="66"/>
        <v>120</v>
      </c>
      <c r="C592" s="4">
        <f t="shared" ca="1" si="67"/>
        <v>120</v>
      </c>
      <c r="D592" s="64">
        <f t="shared" ca="1" si="72"/>
        <v>6000</v>
      </c>
      <c r="E592" s="52">
        <f t="shared" ca="1" si="68"/>
        <v>0</v>
      </c>
      <c r="F592" s="4">
        <f t="shared" ca="1" si="69"/>
        <v>0</v>
      </c>
      <c r="G592" s="4">
        <f t="shared" ca="1" si="70"/>
        <v>0</v>
      </c>
      <c r="H592" s="4">
        <f t="shared" ca="1" si="71"/>
        <v>0</v>
      </c>
      <c r="I592" s="64">
        <f t="shared" ca="1" si="73"/>
        <v>6000</v>
      </c>
    </row>
    <row r="593" spans="1:9" x14ac:dyDescent="0.25">
      <c r="A593" s="184">
        <v>576</v>
      </c>
      <c r="B593" s="4">
        <f t="shared" ca="1" si="66"/>
        <v>58</v>
      </c>
      <c r="C593" s="4">
        <f t="shared" ca="1" si="67"/>
        <v>58</v>
      </c>
      <c r="D593" s="64">
        <f t="shared" ca="1" si="72"/>
        <v>2900</v>
      </c>
      <c r="E593" s="52">
        <f t="shared" ca="1" si="68"/>
        <v>62</v>
      </c>
      <c r="F593" s="4">
        <f t="shared" ca="1" si="69"/>
        <v>930</v>
      </c>
      <c r="G593" s="4">
        <f t="shared" ca="1" si="70"/>
        <v>0</v>
      </c>
      <c r="H593" s="4">
        <f t="shared" ca="1" si="71"/>
        <v>0</v>
      </c>
      <c r="I593" s="64">
        <f t="shared" ca="1" si="73"/>
        <v>1970</v>
      </c>
    </row>
    <row r="594" spans="1:9" x14ac:dyDescent="0.25">
      <c r="A594" s="184">
        <v>577</v>
      </c>
      <c r="B594" s="4">
        <f t="shared" ca="1" si="66"/>
        <v>130</v>
      </c>
      <c r="C594" s="4">
        <f t="shared" ca="1" si="67"/>
        <v>120</v>
      </c>
      <c r="D594" s="64">
        <f t="shared" ca="1" si="72"/>
        <v>6000</v>
      </c>
      <c r="E594" s="52">
        <f t="shared" ca="1" si="68"/>
        <v>0</v>
      </c>
      <c r="F594" s="4">
        <f t="shared" ca="1" si="69"/>
        <v>0</v>
      </c>
      <c r="G594" s="4">
        <f t="shared" ca="1" si="70"/>
        <v>10</v>
      </c>
      <c r="H594" s="4">
        <f t="shared" ca="1" si="71"/>
        <v>300</v>
      </c>
      <c r="I594" s="64">
        <f t="shared" ca="1" si="73"/>
        <v>5700</v>
      </c>
    </row>
    <row r="595" spans="1:9" x14ac:dyDescent="0.25">
      <c r="A595" s="184">
        <v>578</v>
      </c>
      <c r="B595" s="4">
        <f t="shared" ref="B595:B617" ca="1" si="74">INT(NORMINV(RAND(),$B$10,$B$11))</f>
        <v>83</v>
      </c>
      <c r="C595" s="4">
        <f t="shared" ref="C595:C617" ca="1" si="75">IF($C$7&gt;=B595,B595,$C$7)</f>
        <v>83</v>
      </c>
      <c r="D595" s="64">
        <f t="shared" ca="1" si="72"/>
        <v>4150</v>
      </c>
      <c r="E595" s="52">
        <f t="shared" ref="E595:E617" ca="1" si="76">$C$7-C595</f>
        <v>37</v>
      </c>
      <c r="F595" s="4">
        <f t="shared" ref="F595:F617" ca="1" si="77">$C$4*E595</f>
        <v>555</v>
      </c>
      <c r="G595" s="4">
        <f t="shared" ref="G595:G617" ca="1" si="78">B595-C595</f>
        <v>0</v>
      </c>
      <c r="H595" s="4">
        <f t="shared" ref="H595:H617" ca="1" si="79">$C$5*G595</f>
        <v>0</v>
      </c>
      <c r="I595" s="64">
        <f t="shared" ca="1" si="73"/>
        <v>3595</v>
      </c>
    </row>
    <row r="596" spans="1:9" x14ac:dyDescent="0.25">
      <c r="A596" s="184">
        <v>579</v>
      </c>
      <c r="B596" s="4">
        <f t="shared" ca="1" si="74"/>
        <v>85</v>
      </c>
      <c r="C596" s="4">
        <f t="shared" ca="1" si="75"/>
        <v>85</v>
      </c>
      <c r="D596" s="64">
        <f t="shared" ca="1" si="72"/>
        <v>4250</v>
      </c>
      <c r="E596" s="52">
        <f t="shared" ca="1" si="76"/>
        <v>35</v>
      </c>
      <c r="F596" s="4">
        <f t="shared" ca="1" si="77"/>
        <v>525</v>
      </c>
      <c r="G596" s="4">
        <f t="shared" ca="1" si="78"/>
        <v>0</v>
      </c>
      <c r="H596" s="4">
        <f t="shared" ca="1" si="79"/>
        <v>0</v>
      </c>
      <c r="I596" s="64">
        <f t="shared" ca="1" si="73"/>
        <v>3725</v>
      </c>
    </row>
    <row r="597" spans="1:9" x14ac:dyDescent="0.25">
      <c r="A597" s="184">
        <v>580</v>
      </c>
      <c r="B597" s="4">
        <f t="shared" ca="1" si="74"/>
        <v>94</v>
      </c>
      <c r="C597" s="4">
        <f t="shared" ca="1" si="75"/>
        <v>94</v>
      </c>
      <c r="D597" s="64">
        <f t="shared" ca="1" si="72"/>
        <v>4700</v>
      </c>
      <c r="E597" s="52">
        <f t="shared" ca="1" si="76"/>
        <v>26</v>
      </c>
      <c r="F597" s="4">
        <f t="shared" ca="1" si="77"/>
        <v>390</v>
      </c>
      <c r="G597" s="4">
        <f t="shared" ca="1" si="78"/>
        <v>0</v>
      </c>
      <c r="H597" s="4">
        <f t="shared" ca="1" si="79"/>
        <v>0</v>
      </c>
      <c r="I597" s="64">
        <f t="shared" ca="1" si="73"/>
        <v>4310</v>
      </c>
    </row>
    <row r="598" spans="1:9" x14ac:dyDescent="0.25">
      <c r="A598" s="184">
        <v>581</v>
      </c>
      <c r="B598" s="4">
        <f t="shared" ca="1" si="74"/>
        <v>101</v>
      </c>
      <c r="C598" s="4">
        <f t="shared" ca="1" si="75"/>
        <v>101</v>
      </c>
      <c r="D598" s="64">
        <f t="shared" ca="1" si="72"/>
        <v>5050</v>
      </c>
      <c r="E598" s="52">
        <f t="shared" ca="1" si="76"/>
        <v>19</v>
      </c>
      <c r="F598" s="4">
        <f t="shared" ca="1" si="77"/>
        <v>285</v>
      </c>
      <c r="G598" s="4">
        <f t="shared" ca="1" si="78"/>
        <v>0</v>
      </c>
      <c r="H598" s="4">
        <f t="shared" ca="1" si="79"/>
        <v>0</v>
      </c>
      <c r="I598" s="64">
        <f t="shared" ca="1" si="73"/>
        <v>4765</v>
      </c>
    </row>
    <row r="599" spans="1:9" x14ac:dyDescent="0.25">
      <c r="A599" s="184">
        <v>582</v>
      </c>
      <c r="B599" s="4">
        <f t="shared" ca="1" si="74"/>
        <v>88</v>
      </c>
      <c r="C599" s="4">
        <f t="shared" ca="1" si="75"/>
        <v>88</v>
      </c>
      <c r="D599" s="64">
        <f t="shared" ca="1" si="72"/>
        <v>4400</v>
      </c>
      <c r="E599" s="52">
        <f t="shared" ca="1" si="76"/>
        <v>32</v>
      </c>
      <c r="F599" s="4">
        <f t="shared" ca="1" si="77"/>
        <v>480</v>
      </c>
      <c r="G599" s="4">
        <f t="shared" ca="1" si="78"/>
        <v>0</v>
      </c>
      <c r="H599" s="4">
        <f t="shared" ca="1" si="79"/>
        <v>0</v>
      </c>
      <c r="I599" s="64">
        <f t="shared" ca="1" si="73"/>
        <v>3920</v>
      </c>
    </row>
    <row r="600" spans="1:9" x14ac:dyDescent="0.25">
      <c r="A600" s="184">
        <v>583</v>
      </c>
      <c r="B600" s="4">
        <f t="shared" ca="1" si="74"/>
        <v>74</v>
      </c>
      <c r="C600" s="4">
        <f t="shared" ca="1" si="75"/>
        <v>74</v>
      </c>
      <c r="D600" s="64">
        <f t="shared" ca="1" si="72"/>
        <v>3700</v>
      </c>
      <c r="E600" s="52">
        <f t="shared" ca="1" si="76"/>
        <v>46</v>
      </c>
      <c r="F600" s="4">
        <f t="shared" ca="1" si="77"/>
        <v>690</v>
      </c>
      <c r="G600" s="4">
        <f t="shared" ca="1" si="78"/>
        <v>0</v>
      </c>
      <c r="H600" s="4">
        <f t="shared" ca="1" si="79"/>
        <v>0</v>
      </c>
      <c r="I600" s="64">
        <f t="shared" ca="1" si="73"/>
        <v>3010</v>
      </c>
    </row>
    <row r="601" spans="1:9" x14ac:dyDescent="0.25">
      <c r="A601" s="184">
        <v>584</v>
      </c>
      <c r="B601" s="4">
        <f t="shared" ca="1" si="74"/>
        <v>121</v>
      </c>
      <c r="C601" s="4">
        <f t="shared" ca="1" si="75"/>
        <v>120</v>
      </c>
      <c r="D601" s="64">
        <f t="shared" ca="1" si="72"/>
        <v>6000</v>
      </c>
      <c r="E601" s="52">
        <f t="shared" ca="1" si="76"/>
        <v>0</v>
      </c>
      <c r="F601" s="4">
        <f t="shared" ca="1" si="77"/>
        <v>0</v>
      </c>
      <c r="G601" s="4">
        <f t="shared" ca="1" si="78"/>
        <v>1</v>
      </c>
      <c r="H601" s="4">
        <f t="shared" ca="1" si="79"/>
        <v>30</v>
      </c>
      <c r="I601" s="64">
        <f t="shared" ca="1" si="73"/>
        <v>5970</v>
      </c>
    </row>
    <row r="602" spans="1:9" x14ac:dyDescent="0.25">
      <c r="A602" s="184">
        <v>585</v>
      </c>
      <c r="B602" s="4">
        <f t="shared" ca="1" si="74"/>
        <v>85</v>
      </c>
      <c r="C602" s="4">
        <f t="shared" ca="1" si="75"/>
        <v>85</v>
      </c>
      <c r="D602" s="64">
        <f t="shared" ca="1" si="72"/>
        <v>4250</v>
      </c>
      <c r="E602" s="52">
        <f t="shared" ca="1" si="76"/>
        <v>35</v>
      </c>
      <c r="F602" s="4">
        <f t="shared" ca="1" si="77"/>
        <v>525</v>
      </c>
      <c r="G602" s="4">
        <f t="shared" ca="1" si="78"/>
        <v>0</v>
      </c>
      <c r="H602" s="4">
        <f t="shared" ca="1" si="79"/>
        <v>0</v>
      </c>
      <c r="I602" s="64">
        <f t="shared" ca="1" si="73"/>
        <v>3725</v>
      </c>
    </row>
    <row r="603" spans="1:9" x14ac:dyDescent="0.25">
      <c r="A603" s="184">
        <v>586</v>
      </c>
      <c r="B603" s="4">
        <f t="shared" ca="1" si="74"/>
        <v>107</v>
      </c>
      <c r="C603" s="4">
        <f t="shared" ca="1" si="75"/>
        <v>107</v>
      </c>
      <c r="D603" s="64">
        <f t="shared" ca="1" si="72"/>
        <v>5350</v>
      </c>
      <c r="E603" s="52">
        <f t="shared" ca="1" si="76"/>
        <v>13</v>
      </c>
      <c r="F603" s="4">
        <f t="shared" ca="1" si="77"/>
        <v>195</v>
      </c>
      <c r="G603" s="4">
        <f t="shared" ca="1" si="78"/>
        <v>0</v>
      </c>
      <c r="H603" s="4">
        <f t="shared" ca="1" si="79"/>
        <v>0</v>
      </c>
      <c r="I603" s="64">
        <f t="shared" ca="1" si="73"/>
        <v>5155</v>
      </c>
    </row>
    <row r="604" spans="1:9" x14ac:dyDescent="0.25">
      <c r="A604" s="184">
        <v>587</v>
      </c>
      <c r="B604" s="4">
        <f t="shared" ca="1" si="74"/>
        <v>107</v>
      </c>
      <c r="C604" s="4">
        <f t="shared" ca="1" si="75"/>
        <v>107</v>
      </c>
      <c r="D604" s="64">
        <f t="shared" ca="1" si="72"/>
        <v>5350</v>
      </c>
      <c r="E604" s="52">
        <f t="shared" ca="1" si="76"/>
        <v>13</v>
      </c>
      <c r="F604" s="4">
        <f t="shared" ca="1" si="77"/>
        <v>195</v>
      </c>
      <c r="G604" s="4">
        <f t="shared" ca="1" si="78"/>
        <v>0</v>
      </c>
      <c r="H604" s="4">
        <f t="shared" ca="1" si="79"/>
        <v>0</v>
      </c>
      <c r="I604" s="64">
        <f t="shared" ca="1" si="73"/>
        <v>5155</v>
      </c>
    </row>
    <row r="605" spans="1:9" x14ac:dyDescent="0.25">
      <c r="A605" s="184">
        <v>588</v>
      </c>
      <c r="B605" s="4">
        <f t="shared" ca="1" si="74"/>
        <v>105</v>
      </c>
      <c r="C605" s="4">
        <f t="shared" ca="1" si="75"/>
        <v>105</v>
      </c>
      <c r="D605" s="64">
        <f t="shared" ca="1" si="72"/>
        <v>5250</v>
      </c>
      <c r="E605" s="52">
        <f t="shared" ca="1" si="76"/>
        <v>15</v>
      </c>
      <c r="F605" s="4">
        <f t="shared" ca="1" si="77"/>
        <v>225</v>
      </c>
      <c r="G605" s="4">
        <f t="shared" ca="1" si="78"/>
        <v>0</v>
      </c>
      <c r="H605" s="4">
        <f t="shared" ca="1" si="79"/>
        <v>0</v>
      </c>
      <c r="I605" s="64">
        <f t="shared" ca="1" si="73"/>
        <v>5025</v>
      </c>
    </row>
    <row r="606" spans="1:9" x14ac:dyDescent="0.25">
      <c r="A606" s="184">
        <v>589</v>
      </c>
      <c r="B606" s="4">
        <f t="shared" ca="1" si="74"/>
        <v>79</v>
      </c>
      <c r="C606" s="4">
        <f t="shared" ca="1" si="75"/>
        <v>79</v>
      </c>
      <c r="D606" s="64">
        <f t="shared" ca="1" si="72"/>
        <v>3950</v>
      </c>
      <c r="E606" s="52">
        <f t="shared" ca="1" si="76"/>
        <v>41</v>
      </c>
      <c r="F606" s="4">
        <f t="shared" ca="1" si="77"/>
        <v>615</v>
      </c>
      <c r="G606" s="4">
        <f t="shared" ca="1" si="78"/>
        <v>0</v>
      </c>
      <c r="H606" s="4">
        <f t="shared" ca="1" si="79"/>
        <v>0</v>
      </c>
      <c r="I606" s="64">
        <f t="shared" ca="1" si="73"/>
        <v>3335</v>
      </c>
    </row>
    <row r="607" spans="1:9" x14ac:dyDescent="0.25">
      <c r="A607" s="184">
        <v>590</v>
      </c>
      <c r="B607" s="4">
        <f t="shared" ca="1" si="74"/>
        <v>82</v>
      </c>
      <c r="C607" s="4">
        <f t="shared" ca="1" si="75"/>
        <v>82</v>
      </c>
      <c r="D607" s="64">
        <f t="shared" ca="1" si="72"/>
        <v>4100</v>
      </c>
      <c r="E607" s="52">
        <f t="shared" ca="1" si="76"/>
        <v>38</v>
      </c>
      <c r="F607" s="4">
        <f t="shared" ca="1" si="77"/>
        <v>570</v>
      </c>
      <c r="G607" s="4">
        <f t="shared" ca="1" si="78"/>
        <v>0</v>
      </c>
      <c r="H607" s="4">
        <f t="shared" ca="1" si="79"/>
        <v>0</v>
      </c>
      <c r="I607" s="64">
        <f t="shared" ca="1" si="73"/>
        <v>3530</v>
      </c>
    </row>
    <row r="608" spans="1:9" x14ac:dyDescent="0.25">
      <c r="A608" s="184">
        <v>591</v>
      </c>
      <c r="B608" s="4">
        <f t="shared" ca="1" si="74"/>
        <v>97</v>
      </c>
      <c r="C608" s="4">
        <f t="shared" ca="1" si="75"/>
        <v>97</v>
      </c>
      <c r="D608" s="64">
        <f t="shared" ca="1" si="72"/>
        <v>4850</v>
      </c>
      <c r="E608" s="52">
        <f t="shared" ca="1" si="76"/>
        <v>23</v>
      </c>
      <c r="F608" s="4">
        <f t="shared" ca="1" si="77"/>
        <v>345</v>
      </c>
      <c r="G608" s="4">
        <f t="shared" ca="1" si="78"/>
        <v>0</v>
      </c>
      <c r="H608" s="4">
        <f t="shared" ca="1" si="79"/>
        <v>0</v>
      </c>
      <c r="I608" s="64">
        <f t="shared" ca="1" si="73"/>
        <v>4505</v>
      </c>
    </row>
    <row r="609" spans="1:9" x14ac:dyDescent="0.25">
      <c r="A609" s="184">
        <v>592</v>
      </c>
      <c r="B609" s="4">
        <f t="shared" ca="1" si="74"/>
        <v>110</v>
      </c>
      <c r="C609" s="4">
        <f t="shared" ca="1" si="75"/>
        <v>110</v>
      </c>
      <c r="D609" s="64">
        <f t="shared" ca="1" si="72"/>
        <v>5500</v>
      </c>
      <c r="E609" s="52">
        <f t="shared" ca="1" si="76"/>
        <v>10</v>
      </c>
      <c r="F609" s="4">
        <f t="shared" ca="1" si="77"/>
        <v>150</v>
      </c>
      <c r="G609" s="4">
        <f t="shared" ca="1" si="78"/>
        <v>0</v>
      </c>
      <c r="H609" s="4">
        <f t="shared" ca="1" si="79"/>
        <v>0</v>
      </c>
      <c r="I609" s="64">
        <f t="shared" ca="1" si="73"/>
        <v>5350</v>
      </c>
    </row>
    <row r="610" spans="1:9" x14ac:dyDescent="0.25">
      <c r="A610" s="184">
        <v>593</v>
      </c>
      <c r="B610" s="4">
        <f t="shared" ca="1" si="74"/>
        <v>91</v>
      </c>
      <c r="C610" s="4">
        <f t="shared" ca="1" si="75"/>
        <v>91</v>
      </c>
      <c r="D610" s="64">
        <f t="shared" ca="1" si="72"/>
        <v>4550</v>
      </c>
      <c r="E610" s="52">
        <f t="shared" ca="1" si="76"/>
        <v>29</v>
      </c>
      <c r="F610" s="4">
        <f t="shared" ca="1" si="77"/>
        <v>435</v>
      </c>
      <c r="G610" s="4">
        <f t="shared" ca="1" si="78"/>
        <v>0</v>
      </c>
      <c r="H610" s="4">
        <f t="shared" ca="1" si="79"/>
        <v>0</v>
      </c>
      <c r="I610" s="64">
        <f t="shared" ca="1" si="73"/>
        <v>4115</v>
      </c>
    </row>
    <row r="611" spans="1:9" x14ac:dyDescent="0.25">
      <c r="A611" s="184">
        <v>594</v>
      </c>
      <c r="B611" s="4">
        <f t="shared" ca="1" si="74"/>
        <v>100</v>
      </c>
      <c r="C611" s="4">
        <f t="shared" ca="1" si="75"/>
        <v>100</v>
      </c>
      <c r="D611" s="64">
        <f t="shared" ca="1" si="72"/>
        <v>5000</v>
      </c>
      <c r="E611" s="52">
        <f t="shared" ca="1" si="76"/>
        <v>20</v>
      </c>
      <c r="F611" s="4">
        <f t="shared" ca="1" si="77"/>
        <v>300</v>
      </c>
      <c r="G611" s="4">
        <f t="shared" ca="1" si="78"/>
        <v>0</v>
      </c>
      <c r="H611" s="4">
        <f t="shared" ca="1" si="79"/>
        <v>0</v>
      </c>
      <c r="I611" s="64">
        <f t="shared" ca="1" si="73"/>
        <v>4700</v>
      </c>
    </row>
    <row r="612" spans="1:9" x14ac:dyDescent="0.25">
      <c r="A612" s="184">
        <v>595</v>
      </c>
      <c r="B612" s="4">
        <f t="shared" ca="1" si="74"/>
        <v>77</v>
      </c>
      <c r="C612" s="4">
        <f t="shared" ca="1" si="75"/>
        <v>77</v>
      </c>
      <c r="D612" s="64">
        <f t="shared" ca="1" si="72"/>
        <v>3850</v>
      </c>
      <c r="E612" s="52">
        <f t="shared" ca="1" si="76"/>
        <v>43</v>
      </c>
      <c r="F612" s="4">
        <f t="shared" ca="1" si="77"/>
        <v>645</v>
      </c>
      <c r="G612" s="4">
        <f t="shared" ca="1" si="78"/>
        <v>0</v>
      </c>
      <c r="H612" s="4">
        <f t="shared" ca="1" si="79"/>
        <v>0</v>
      </c>
      <c r="I612" s="64">
        <f t="shared" ca="1" si="73"/>
        <v>3205</v>
      </c>
    </row>
    <row r="613" spans="1:9" x14ac:dyDescent="0.25">
      <c r="A613" s="184">
        <v>596</v>
      </c>
      <c r="B613" s="4">
        <f t="shared" ca="1" si="74"/>
        <v>85</v>
      </c>
      <c r="C613" s="4">
        <f t="shared" ca="1" si="75"/>
        <v>85</v>
      </c>
      <c r="D613" s="64">
        <f t="shared" ca="1" si="72"/>
        <v>4250</v>
      </c>
      <c r="E613" s="52">
        <f t="shared" ca="1" si="76"/>
        <v>35</v>
      </c>
      <c r="F613" s="4">
        <f t="shared" ca="1" si="77"/>
        <v>525</v>
      </c>
      <c r="G613" s="4">
        <f t="shared" ca="1" si="78"/>
        <v>0</v>
      </c>
      <c r="H613" s="4">
        <f t="shared" ca="1" si="79"/>
        <v>0</v>
      </c>
      <c r="I613" s="64">
        <f t="shared" ca="1" si="73"/>
        <v>3725</v>
      </c>
    </row>
    <row r="614" spans="1:9" x14ac:dyDescent="0.25">
      <c r="A614" s="184">
        <v>597</v>
      </c>
      <c r="B614" s="4">
        <f t="shared" ca="1" si="74"/>
        <v>84</v>
      </c>
      <c r="C614" s="4">
        <f t="shared" ca="1" si="75"/>
        <v>84</v>
      </c>
      <c r="D614" s="64">
        <f t="shared" ca="1" si="72"/>
        <v>4200</v>
      </c>
      <c r="E614" s="52">
        <f t="shared" ca="1" si="76"/>
        <v>36</v>
      </c>
      <c r="F614" s="4">
        <f t="shared" ca="1" si="77"/>
        <v>540</v>
      </c>
      <c r="G614" s="4">
        <f t="shared" ca="1" si="78"/>
        <v>0</v>
      </c>
      <c r="H614" s="4">
        <f t="shared" ca="1" si="79"/>
        <v>0</v>
      </c>
      <c r="I614" s="64">
        <f t="shared" ca="1" si="73"/>
        <v>3660</v>
      </c>
    </row>
    <row r="615" spans="1:9" x14ac:dyDescent="0.25">
      <c r="A615" s="184">
        <v>598</v>
      </c>
      <c r="B615" s="4">
        <f t="shared" ca="1" si="74"/>
        <v>93</v>
      </c>
      <c r="C615" s="4">
        <f t="shared" ca="1" si="75"/>
        <v>93</v>
      </c>
      <c r="D615" s="64">
        <f t="shared" ca="1" si="72"/>
        <v>4650</v>
      </c>
      <c r="E615" s="52">
        <f t="shared" ca="1" si="76"/>
        <v>27</v>
      </c>
      <c r="F615" s="4">
        <f t="shared" ca="1" si="77"/>
        <v>405</v>
      </c>
      <c r="G615" s="4">
        <f t="shared" ca="1" si="78"/>
        <v>0</v>
      </c>
      <c r="H615" s="4">
        <f t="shared" ca="1" si="79"/>
        <v>0</v>
      </c>
      <c r="I615" s="64">
        <f t="shared" ca="1" si="73"/>
        <v>4245</v>
      </c>
    </row>
    <row r="616" spans="1:9" x14ac:dyDescent="0.25">
      <c r="A616" s="184">
        <v>599</v>
      </c>
      <c r="B616" s="4">
        <f t="shared" ca="1" si="74"/>
        <v>113</v>
      </c>
      <c r="C616" s="4">
        <f t="shared" ca="1" si="75"/>
        <v>113</v>
      </c>
      <c r="D616" s="64">
        <f t="shared" ca="1" si="72"/>
        <v>5650</v>
      </c>
      <c r="E616" s="52">
        <f t="shared" ca="1" si="76"/>
        <v>7</v>
      </c>
      <c r="F616" s="4">
        <f t="shared" ca="1" si="77"/>
        <v>105</v>
      </c>
      <c r="G616" s="4">
        <f t="shared" ca="1" si="78"/>
        <v>0</v>
      </c>
      <c r="H616" s="4">
        <f t="shared" ca="1" si="79"/>
        <v>0</v>
      </c>
      <c r="I616" s="64">
        <f t="shared" ca="1" si="73"/>
        <v>5545</v>
      </c>
    </row>
    <row r="617" spans="1:9" x14ac:dyDescent="0.25">
      <c r="A617" s="184">
        <v>600</v>
      </c>
      <c r="B617" s="4">
        <f t="shared" ca="1" si="74"/>
        <v>111</v>
      </c>
      <c r="C617" s="4">
        <f t="shared" ca="1" si="75"/>
        <v>111</v>
      </c>
      <c r="D617" s="64">
        <f t="shared" ca="1" si="72"/>
        <v>5550</v>
      </c>
      <c r="E617" s="52">
        <f t="shared" ca="1" si="76"/>
        <v>9</v>
      </c>
      <c r="F617" s="4">
        <f t="shared" ca="1" si="77"/>
        <v>135</v>
      </c>
      <c r="G617" s="4">
        <f t="shared" ca="1" si="78"/>
        <v>0</v>
      </c>
      <c r="H617" s="4">
        <f t="shared" ca="1" si="79"/>
        <v>0</v>
      </c>
      <c r="I617" s="64">
        <f t="shared" ca="1" si="73"/>
        <v>5415</v>
      </c>
    </row>
    <row r="618" spans="1:9" x14ac:dyDescent="0.25">
      <c r="A618" s="184"/>
    </row>
    <row r="619" spans="1:9" x14ac:dyDescent="0.25">
      <c r="A619" s="184"/>
    </row>
    <row r="620" spans="1:9" x14ac:dyDescent="0.25">
      <c r="A620" s="184"/>
    </row>
    <row r="621" spans="1:9" x14ac:dyDescent="0.25">
      <c r="A621" s="184"/>
    </row>
    <row r="622" spans="1:9" x14ac:dyDescent="0.25">
      <c r="A622" s="184"/>
    </row>
    <row r="623" spans="1:9" x14ac:dyDescent="0.25">
      <c r="A623" s="184"/>
    </row>
    <row r="624" spans="1:9" x14ac:dyDescent="0.25">
      <c r="A624" s="184"/>
    </row>
    <row r="625" spans="1:1" x14ac:dyDescent="0.25">
      <c r="A625" s="184"/>
    </row>
    <row r="626" spans="1:1" x14ac:dyDescent="0.25">
      <c r="A626" s="184"/>
    </row>
    <row r="627" spans="1:1" x14ac:dyDescent="0.25">
      <c r="A627" s="184"/>
    </row>
    <row r="628" spans="1:1" x14ac:dyDescent="0.25">
      <c r="A628" s="184"/>
    </row>
    <row r="629" spans="1:1" x14ac:dyDescent="0.25">
      <c r="A629" s="184"/>
    </row>
    <row r="630" spans="1:1" x14ac:dyDescent="0.25">
      <c r="A630" s="184"/>
    </row>
    <row r="631" spans="1:1" x14ac:dyDescent="0.25">
      <c r="A631" s="184"/>
    </row>
    <row r="632" spans="1:1" x14ac:dyDescent="0.25">
      <c r="A632" s="184"/>
    </row>
    <row r="633" spans="1:1" x14ac:dyDescent="0.25">
      <c r="A633" s="184"/>
    </row>
    <row r="634" spans="1:1" x14ac:dyDescent="0.25">
      <c r="A634" s="184"/>
    </row>
    <row r="635" spans="1:1" x14ac:dyDescent="0.25">
      <c r="A635" s="184"/>
    </row>
    <row r="636" spans="1:1" x14ac:dyDescent="0.25">
      <c r="A636" s="184"/>
    </row>
    <row r="637" spans="1:1" x14ac:dyDescent="0.25">
      <c r="A637" s="184"/>
    </row>
    <row r="638" spans="1:1" x14ac:dyDescent="0.25">
      <c r="A638" s="184"/>
    </row>
    <row r="639" spans="1:1" x14ac:dyDescent="0.25">
      <c r="A639" s="184"/>
    </row>
    <row r="640" spans="1:1" x14ac:dyDescent="0.25">
      <c r="A640" s="184"/>
    </row>
    <row r="641" spans="1:1" x14ac:dyDescent="0.25">
      <c r="A641" s="184"/>
    </row>
    <row r="642" spans="1:1" x14ac:dyDescent="0.25">
      <c r="A642" s="184"/>
    </row>
    <row r="643" spans="1:1" x14ac:dyDescent="0.25">
      <c r="A643" s="184"/>
    </row>
    <row r="644" spans="1:1" x14ac:dyDescent="0.25">
      <c r="A644" s="184"/>
    </row>
    <row r="645" spans="1:1" x14ac:dyDescent="0.25">
      <c r="A645" s="184"/>
    </row>
    <row r="646" spans="1:1" x14ac:dyDescent="0.25">
      <c r="A646" s="184"/>
    </row>
    <row r="647" spans="1:1" x14ac:dyDescent="0.25">
      <c r="A647" s="184"/>
    </row>
    <row r="648" spans="1:1" x14ac:dyDescent="0.25">
      <c r="A648" s="184"/>
    </row>
    <row r="649" spans="1:1" x14ac:dyDescent="0.25">
      <c r="A649" s="184"/>
    </row>
    <row r="650" spans="1:1" x14ac:dyDescent="0.25">
      <c r="A650" s="184"/>
    </row>
    <row r="651" spans="1:1" x14ac:dyDescent="0.25">
      <c r="A651" s="184"/>
    </row>
    <row r="652" spans="1:1" x14ac:dyDescent="0.25">
      <c r="A652" s="184"/>
    </row>
    <row r="653" spans="1:1" x14ac:dyDescent="0.25">
      <c r="A653" s="184"/>
    </row>
    <row r="654" spans="1:1" x14ac:dyDescent="0.25">
      <c r="A654" s="184"/>
    </row>
    <row r="655" spans="1:1" x14ac:dyDescent="0.25">
      <c r="A655" s="184"/>
    </row>
    <row r="656" spans="1:1" x14ac:dyDescent="0.25">
      <c r="A656" s="184"/>
    </row>
    <row r="657" spans="1:1" x14ac:dyDescent="0.25">
      <c r="A657" s="184"/>
    </row>
    <row r="658" spans="1:1" x14ac:dyDescent="0.25">
      <c r="A658" s="184"/>
    </row>
    <row r="659" spans="1:1" x14ac:dyDescent="0.25">
      <c r="A659" s="184"/>
    </row>
    <row r="660" spans="1:1" x14ac:dyDescent="0.25">
      <c r="A660" s="184"/>
    </row>
    <row r="661" spans="1:1" x14ac:dyDescent="0.25">
      <c r="A661" s="184"/>
    </row>
    <row r="662" spans="1:1" x14ac:dyDescent="0.25">
      <c r="A662" s="184"/>
    </row>
    <row r="663" spans="1:1" x14ac:dyDescent="0.25">
      <c r="A663" s="184"/>
    </row>
    <row r="664" spans="1:1" x14ac:dyDescent="0.25">
      <c r="A664" s="184"/>
    </row>
    <row r="665" spans="1:1" x14ac:dyDescent="0.25">
      <c r="A665" s="184"/>
    </row>
    <row r="666" spans="1:1" x14ac:dyDescent="0.25">
      <c r="A666" s="184"/>
    </row>
    <row r="667" spans="1:1" x14ac:dyDescent="0.25">
      <c r="A667" s="184"/>
    </row>
    <row r="668" spans="1:1" x14ac:dyDescent="0.25">
      <c r="A668" s="184"/>
    </row>
    <row r="669" spans="1:1" x14ac:dyDescent="0.25">
      <c r="A669" s="184"/>
    </row>
    <row r="670" spans="1:1" x14ac:dyDescent="0.25">
      <c r="A670" s="184"/>
    </row>
    <row r="671" spans="1:1" x14ac:dyDescent="0.25">
      <c r="A671" s="184"/>
    </row>
    <row r="672" spans="1:1" x14ac:dyDescent="0.25">
      <c r="A672" s="184"/>
    </row>
    <row r="673" spans="1:1" x14ac:dyDescent="0.25">
      <c r="A673" s="184"/>
    </row>
    <row r="674" spans="1:1" x14ac:dyDescent="0.25">
      <c r="A674" s="184"/>
    </row>
    <row r="675" spans="1:1" x14ac:dyDescent="0.25">
      <c r="A675" s="184"/>
    </row>
    <row r="676" spans="1:1" x14ac:dyDescent="0.25">
      <c r="A676" s="184"/>
    </row>
    <row r="677" spans="1:1" x14ac:dyDescent="0.25">
      <c r="A677" s="184"/>
    </row>
    <row r="678" spans="1:1" x14ac:dyDescent="0.25">
      <c r="A678" s="184"/>
    </row>
    <row r="679" spans="1:1" x14ac:dyDescent="0.25">
      <c r="A679" s="184"/>
    </row>
    <row r="680" spans="1:1" x14ac:dyDescent="0.25">
      <c r="A680" s="184"/>
    </row>
    <row r="681" spans="1:1" x14ac:dyDescent="0.25">
      <c r="A681" s="184"/>
    </row>
    <row r="682" spans="1:1" x14ac:dyDescent="0.25">
      <c r="A682" s="184"/>
    </row>
    <row r="683" spans="1:1" x14ac:dyDescent="0.25">
      <c r="A683" s="184"/>
    </row>
    <row r="684" spans="1:1" x14ac:dyDescent="0.25">
      <c r="A684" s="184"/>
    </row>
    <row r="685" spans="1:1" x14ac:dyDescent="0.25">
      <c r="A685" s="184"/>
    </row>
    <row r="686" spans="1:1" x14ac:dyDescent="0.25">
      <c r="A686" s="184"/>
    </row>
    <row r="687" spans="1:1" x14ac:dyDescent="0.25">
      <c r="A687" s="184"/>
    </row>
    <row r="688" spans="1:1" x14ac:dyDescent="0.25">
      <c r="A688" s="184"/>
    </row>
    <row r="689" spans="1:1" x14ac:dyDescent="0.25">
      <c r="A689" s="184"/>
    </row>
    <row r="690" spans="1:1" x14ac:dyDescent="0.25">
      <c r="A690" s="184"/>
    </row>
    <row r="691" spans="1:1" x14ac:dyDescent="0.25">
      <c r="A691" s="184"/>
    </row>
    <row r="692" spans="1:1" x14ac:dyDescent="0.25">
      <c r="A692" s="184"/>
    </row>
    <row r="693" spans="1:1" x14ac:dyDescent="0.25">
      <c r="A693" s="184"/>
    </row>
    <row r="694" spans="1:1" x14ac:dyDescent="0.25">
      <c r="A694" s="184"/>
    </row>
    <row r="695" spans="1:1" x14ac:dyDescent="0.25">
      <c r="A695" s="184"/>
    </row>
    <row r="696" spans="1:1" x14ac:dyDescent="0.25">
      <c r="A696" s="184"/>
    </row>
    <row r="697" spans="1:1" x14ac:dyDescent="0.25">
      <c r="A697" s="184"/>
    </row>
    <row r="698" spans="1:1" x14ac:dyDescent="0.25">
      <c r="A698" s="184"/>
    </row>
    <row r="699" spans="1:1" x14ac:dyDescent="0.25">
      <c r="A699" s="184"/>
    </row>
    <row r="700" spans="1:1" x14ac:dyDescent="0.25">
      <c r="A700" s="184"/>
    </row>
    <row r="701" spans="1:1" x14ac:dyDescent="0.25">
      <c r="A701" s="184"/>
    </row>
    <row r="702" spans="1:1" x14ac:dyDescent="0.25">
      <c r="A702" s="184"/>
    </row>
    <row r="703" spans="1:1" x14ac:dyDescent="0.25">
      <c r="A703" s="184"/>
    </row>
    <row r="704" spans="1:1" x14ac:dyDescent="0.25">
      <c r="A704" s="184"/>
    </row>
    <row r="705" spans="1:1" x14ac:dyDescent="0.25">
      <c r="A705" s="184"/>
    </row>
    <row r="706" spans="1:1" x14ac:dyDescent="0.25">
      <c r="A706" s="184"/>
    </row>
    <row r="707" spans="1:1" x14ac:dyDescent="0.25">
      <c r="A707" s="184"/>
    </row>
    <row r="708" spans="1:1" x14ac:dyDescent="0.25">
      <c r="A708" s="184"/>
    </row>
    <row r="709" spans="1:1" x14ac:dyDescent="0.25">
      <c r="A709" s="184"/>
    </row>
    <row r="710" spans="1:1" x14ac:dyDescent="0.25">
      <c r="A710" s="184"/>
    </row>
    <row r="711" spans="1:1" x14ac:dyDescent="0.25">
      <c r="A711" s="184"/>
    </row>
    <row r="712" spans="1:1" x14ac:dyDescent="0.25">
      <c r="A712" s="184"/>
    </row>
    <row r="713" spans="1:1" x14ac:dyDescent="0.25">
      <c r="A713" s="184"/>
    </row>
    <row r="714" spans="1:1" x14ac:dyDescent="0.25">
      <c r="A714" s="184"/>
    </row>
    <row r="715" spans="1:1" x14ac:dyDescent="0.25">
      <c r="A715" s="184"/>
    </row>
    <row r="716" spans="1:1" x14ac:dyDescent="0.25">
      <c r="A716" s="184"/>
    </row>
    <row r="717" spans="1:1" x14ac:dyDescent="0.25">
      <c r="A717" s="184"/>
    </row>
    <row r="718" spans="1:1" x14ac:dyDescent="0.25">
      <c r="A718" s="184"/>
    </row>
    <row r="719" spans="1:1" x14ac:dyDescent="0.25">
      <c r="A719" s="184"/>
    </row>
    <row r="720" spans="1:1" x14ac:dyDescent="0.25">
      <c r="A720" s="184"/>
    </row>
    <row r="721" spans="1:1" x14ac:dyDescent="0.25">
      <c r="A721" s="184"/>
    </row>
    <row r="722" spans="1:1" x14ac:dyDescent="0.25">
      <c r="A722" s="184"/>
    </row>
    <row r="723" spans="1:1" x14ac:dyDescent="0.25">
      <c r="A723" s="184"/>
    </row>
    <row r="724" spans="1:1" x14ac:dyDescent="0.25">
      <c r="A724" s="184"/>
    </row>
    <row r="725" spans="1:1" x14ac:dyDescent="0.25">
      <c r="A725" s="184"/>
    </row>
    <row r="726" spans="1:1" x14ac:dyDescent="0.25">
      <c r="A726" s="184"/>
    </row>
    <row r="727" spans="1:1" x14ac:dyDescent="0.25">
      <c r="A727" s="184"/>
    </row>
    <row r="728" spans="1:1" x14ac:dyDescent="0.25">
      <c r="A728" s="184"/>
    </row>
    <row r="729" spans="1:1" x14ac:dyDescent="0.25">
      <c r="A729" s="184"/>
    </row>
    <row r="730" spans="1:1" x14ac:dyDescent="0.25">
      <c r="A730" s="184"/>
    </row>
    <row r="731" spans="1:1" x14ac:dyDescent="0.25">
      <c r="A731" s="184"/>
    </row>
    <row r="732" spans="1:1" x14ac:dyDescent="0.25">
      <c r="A732" s="184"/>
    </row>
    <row r="733" spans="1:1" x14ac:dyDescent="0.25">
      <c r="A733" s="184"/>
    </row>
    <row r="734" spans="1:1" x14ac:dyDescent="0.25">
      <c r="A734" s="184"/>
    </row>
    <row r="735" spans="1:1" x14ac:dyDescent="0.25">
      <c r="A735" s="184"/>
    </row>
    <row r="736" spans="1:1" x14ac:dyDescent="0.25">
      <c r="A736" s="184"/>
    </row>
    <row r="737" spans="1:1" x14ac:dyDescent="0.25">
      <c r="A737" s="184"/>
    </row>
    <row r="738" spans="1:1" x14ac:dyDescent="0.25">
      <c r="A738" s="184"/>
    </row>
    <row r="739" spans="1:1" x14ac:dyDescent="0.25">
      <c r="A739" s="184"/>
    </row>
    <row r="740" spans="1:1" x14ac:dyDescent="0.25">
      <c r="A740" s="184"/>
    </row>
    <row r="741" spans="1:1" x14ac:dyDescent="0.25">
      <c r="A741" s="184"/>
    </row>
    <row r="742" spans="1:1" x14ac:dyDescent="0.25">
      <c r="A742" s="184"/>
    </row>
    <row r="743" spans="1:1" x14ac:dyDescent="0.25">
      <c r="A743" s="184"/>
    </row>
    <row r="744" spans="1:1" x14ac:dyDescent="0.25">
      <c r="A744" s="184"/>
    </row>
    <row r="745" spans="1:1" x14ac:dyDescent="0.25">
      <c r="A745" s="184"/>
    </row>
    <row r="746" spans="1:1" x14ac:dyDescent="0.25">
      <c r="A746" s="184"/>
    </row>
    <row r="747" spans="1:1" x14ac:dyDescent="0.25">
      <c r="A747" s="184"/>
    </row>
    <row r="748" spans="1:1" x14ac:dyDescent="0.25">
      <c r="A748" s="184"/>
    </row>
    <row r="749" spans="1:1" x14ac:dyDescent="0.25">
      <c r="A749" s="184"/>
    </row>
    <row r="750" spans="1:1" x14ac:dyDescent="0.25">
      <c r="A750" s="184"/>
    </row>
    <row r="751" spans="1:1" x14ac:dyDescent="0.25">
      <c r="A751" s="184"/>
    </row>
    <row r="752" spans="1:1" x14ac:dyDescent="0.25">
      <c r="A752" s="184"/>
    </row>
    <row r="753" spans="1:1" x14ac:dyDescent="0.25">
      <c r="A753" s="184"/>
    </row>
    <row r="754" spans="1:1" x14ac:dyDescent="0.25">
      <c r="A754" s="184"/>
    </row>
    <row r="755" spans="1:1" x14ac:dyDescent="0.25">
      <c r="A755" s="184"/>
    </row>
    <row r="756" spans="1:1" x14ac:dyDescent="0.25">
      <c r="A756" s="184"/>
    </row>
    <row r="757" spans="1:1" x14ac:dyDescent="0.25">
      <c r="A757" s="184"/>
    </row>
    <row r="758" spans="1:1" x14ac:dyDescent="0.25">
      <c r="A758" s="184"/>
    </row>
    <row r="759" spans="1:1" x14ac:dyDescent="0.25">
      <c r="A759" s="184"/>
    </row>
    <row r="760" spans="1:1" x14ac:dyDescent="0.25">
      <c r="A760" s="184"/>
    </row>
    <row r="761" spans="1:1" x14ac:dyDescent="0.25">
      <c r="A761" s="184"/>
    </row>
    <row r="762" spans="1:1" x14ac:dyDescent="0.25">
      <c r="A762" s="184"/>
    </row>
    <row r="763" spans="1:1" x14ac:dyDescent="0.25">
      <c r="A763" s="184"/>
    </row>
    <row r="764" spans="1:1" x14ac:dyDescent="0.25">
      <c r="A764" s="184"/>
    </row>
    <row r="765" spans="1:1" x14ac:dyDescent="0.25">
      <c r="A765" s="184"/>
    </row>
    <row r="766" spans="1:1" x14ac:dyDescent="0.25">
      <c r="A766" s="184"/>
    </row>
    <row r="767" spans="1:1" x14ac:dyDescent="0.25">
      <c r="A767" s="184"/>
    </row>
    <row r="768" spans="1:1" x14ac:dyDescent="0.25">
      <c r="A768" s="184"/>
    </row>
    <row r="769" spans="1:1" x14ac:dyDescent="0.25">
      <c r="A769" s="184"/>
    </row>
    <row r="770" spans="1:1" x14ac:dyDescent="0.25">
      <c r="A770" s="184"/>
    </row>
    <row r="771" spans="1:1" x14ac:dyDescent="0.25">
      <c r="A771" s="184"/>
    </row>
    <row r="772" spans="1:1" x14ac:dyDescent="0.25">
      <c r="A772" s="184"/>
    </row>
    <row r="773" spans="1:1" x14ac:dyDescent="0.25">
      <c r="A773" s="184"/>
    </row>
    <row r="774" spans="1:1" x14ac:dyDescent="0.25">
      <c r="A774" s="184"/>
    </row>
    <row r="775" spans="1:1" x14ac:dyDescent="0.25">
      <c r="A775" s="184"/>
    </row>
    <row r="776" spans="1:1" x14ac:dyDescent="0.25">
      <c r="A776" s="184"/>
    </row>
    <row r="777" spans="1:1" x14ac:dyDescent="0.25">
      <c r="A777" s="184"/>
    </row>
    <row r="778" spans="1:1" x14ac:dyDescent="0.25">
      <c r="A778" s="184"/>
    </row>
    <row r="779" spans="1:1" x14ac:dyDescent="0.25">
      <c r="A779" s="184"/>
    </row>
    <row r="780" spans="1:1" x14ac:dyDescent="0.25">
      <c r="A780" s="184"/>
    </row>
    <row r="781" spans="1:1" x14ac:dyDescent="0.25">
      <c r="A781" s="184"/>
    </row>
    <row r="782" spans="1:1" x14ac:dyDescent="0.25">
      <c r="A782" s="184"/>
    </row>
    <row r="783" spans="1:1" x14ac:dyDescent="0.25">
      <c r="A783" s="184"/>
    </row>
    <row r="784" spans="1:1" x14ac:dyDescent="0.25">
      <c r="A784" s="184"/>
    </row>
    <row r="785" spans="1:1" x14ac:dyDescent="0.25">
      <c r="A785" s="184"/>
    </row>
    <row r="786" spans="1:1" x14ac:dyDescent="0.25">
      <c r="A786" s="184"/>
    </row>
    <row r="787" spans="1:1" x14ac:dyDescent="0.25">
      <c r="A787" s="184"/>
    </row>
    <row r="788" spans="1:1" x14ac:dyDescent="0.25">
      <c r="A788" s="184"/>
    </row>
    <row r="789" spans="1:1" x14ac:dyDescent="0.25">
      <c r="A789" s="184"/>
    </row>
    <row r="790" spans="1:1" x14ac:dyDescent="0.25">
      <c r="A790" s="184"/>
    </row>
    <row r="791" spans="1:1" x14ac:dyDescent="0.25">
      <c r="A791" s="184"/>
    </row>
    <row r="792" spans="1:1" x14ac:dyDescent="0.25">
      <c r="A792" s="184"/>
    </row>
    <row r="793" spans="1:1" x14ac:dyDescent="0.25">
      <c r="A793" s="184"/>
    </row>
    <row r="794" spans="1:1" x14ac:dyDescent="0.25">
      <c r="A794" s="184"/>
    </row>
    <row r="795" spans="1:1" x14ac:dyDescent="0.25">
      <c r="A795" s="184"/>
    </row>
    <row r="796" spans="1:1" x14ac:dyDescent="0.25">
      <c r="A796" s="184"/>
    </row>
    <row r="797" spans="1:1" x14ac:dyDescent="0.25">
      <c r="A797" s="184"/>
    </row>
    <row r="798" spans="1:1" x14ac:dyDescent="0.25">
      <c r="A798" s="184"/>
    </row>
    <row r="799" spans="1:1" x14ac:dyDescent="0.25">
      <c r="A799" s="184"/>
    </row>
    <row r="800" spans="1:1" x14ac:dyDescent="0.25">
      <c r="A800" s="184"/>
    </row>
    <row r="801" spans="1:1" x14ac:dyDescent="0.25">
      <c r="A801" s="184"/>
    </row>
    <row r="802" spans="1:1" x14ac:dyDescent="0.25">
      <c r="A802" s="184"/>
    </row>
    <row r="803" spans="1:1" x14ac:dyDescent="0.25">
      <c r="A803" s="184"/>
    </row>
    <row r="804" spans="1:1" x14ac:dyDescent="0.25">
      <c r="A804" s="184"/>
    </row>
    <row r="805" spans="1:1" x14ac:dyDescent="0.25">
      <c r="A805" s="184"/>
    </row>
    <row r="806" spans="1:1" x14ac:dyDescent="0.25">
      <c r="A806" s="18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/>
  </sheetViews>
  <sheetFormatPr defaultRowHeight="15" x14ac:dyDescent="0.25"/>
  <cols>
    <col min="1" max="1" width="14.5703125" customWidth="1"/>
    <col min="2" max="7" width="12.28515625" customWidth="1"/>
    <col min="8" max="8" width="11.140625" customWidth="1"/>
    <col min="9" max="9" width="12" customWidth="1"/>
    <col min="10" max="10" width="10" customWidth="1"/>
    <col min="11" max="11" width="10.7109375" customWidth="1"/>
  </cols>
  <sheetData>
    <row r="1" spans="1:11" x14ac:dyDescent="0.25">
      <c r="A1" s="41" t="s">
        <v>105</v>
      </c>
      <c r="B1" s="1"/>
      <c r="C1" s="1"/>
      <c r="D1" s="1"/>
      <c r="E1" s="1"/>
      <c r="F1" s="1"/>
      <c r="G1" s="1"/>
      <c r="H1" s="128" t="s">
        <v>150</v>
      </c>
    </row>
    <row r="2" spans="1:11" x14ac:dyDescent="0.25">
      <c r="B2" s="128"/>
      <c r="C2" s="128"/>
      <c r="D2" s="128"/>
      <c r="F2" s="128"/>
      <c r="H2" s="128">
        <v>0.98140000000000005</v>
      </c>
    </row>
    <row r="3" spans="1:11" x14ac:dyDescent="0.25">
      <c r="A3" s="116" t="s">
        <v>106</v>
      </c>
      <c r="B3" s="111"/>
      <c r="C3" s="111"/>
      <c r="D3" s="128"/>
      <c r="E3" s="116" t="s">
        <v>107</v>
      </c>
      <c r="F3" s="111"/>
      <c r="G3" s="110"/>
      <c r="H3" s="128">
        <v>0.29320000000000002</v>
      </c>
    </row>
    <row r="4" spans="1:11" x14ac:dyDescent="0.25">
      <c r="A4" s="110" t="s">
        <v>49</v>
      </c>
      <c r="B4" s="111">
        <v>0</v>
      </c>
      <c r="C4" s="128"/>
      <c r="D4" s="128"/>
      <c r="E4" s="110" t="s">
        <v>4</v>
      </c>
      <c r="F4" s="111">
        <v>2</v>
      </c>
      <c r="H4" s="128">
        <v>0.54730000000000001</v>
      </c>
    </row>
    <row r="5" spans="1:11" x14ac:dyDescent="0.25">
      <c r="A5" s="87" t="s">
        <v>50</v>
      </c>
      <c r="B5" s="95">
        <v>4</v>
      </c>
      <c r="C5" s="128"/>
      <c r="D5" s="128"/>
      <c r="E5" s="87" t="s">
        <v>52</v>
      </c>
      <c r="F5" s="95">
        <v>0.5</v>
      </c>
      <c r="H5" s="128">
        <v>7.9000000000000001E-2</v>
      </c>
    </row>
    <row r="6" spans="1:11" x14ac:dyDescent="0.25">
      <c r="B6" s="128"/>
      <c r="C6" s="128"/>
      <c r="D6" s="128"/>
      <c r="F6" s="128"/>
      <c r="H6" s="128">
        <v>0.30599999999999999</v>
      </c>
    </row>
    <row r="7" spans="1:11" x14ac:dyDescent="0.25">
      <c r="A7" s="152" t="s">
        <v>150</v>
      </c>
      <c r="B7" s="153" t="s">
        <v>206</v>
      </c>
      <c r="C7" s="151"/>
      <c r="D7" s="111"/>
      <c r="E7" s="151"/>
      <c r="F7" s="92"/>
      <c r="G7" s="54"/>
      <c r="H7" s="128">
        <v>0.76339999999999997</v>
      </c>
    </row>
    <row r="8" spans="1:11" x14ac:dyDescent="0.25">
      <c r="A8" s="149">
        <v>0.36930000000000002</v>
      </c>
      <c r="B8" s="120"/>
      <c r="C8" s="150"/>
      <c r="D8" s="130"/>
      <c r="E8" s="131"/>
      <c r="F8" s="92"/>
      <c r="G8" s="54"/>
      <c r="H8" s="128">
        <v>7.1400000000000005E-2</v>
      </c>
    </row>
    <row r="9" spans="1:11" x14ac:dyDescent="0.25">
      <c r="A9" s="148"/>
      <c r="B9" s="131"/>
      <c r="C9" s="131"/>
      <c r="D9" s="130"/>
      <c r="E9" s="131"/>
      <c r="F9" s="92"/>
      <c r="G9" s="54"/>
      <c r="H9" s="128">
        <v>0.1404</v>
      </c>
    </row>
    <row r="10" spans="1:11" x14ac:dyDescent="0.25">
      <c r="A10" s="148"/>
      <c r="B10" s="131"/>
      <c r="C10" s="131"/>
      <c r="D10" s="130"/>
      <c r="E10" s="131"/>
      <c r="F10" s="92"/>
      <c r="G10" s="54"/>
    </row>
    <row r="11" spans="1:11" x14ac:dyDescent="0.25">
      <c r="E11" s="92"/>
      <c r="F11" s="92"/>
      <c r="G11" s="54"/>
      <c r="K11" s="155"/>
    </row>
    <row r="12" spans="1:11" x14ac:dyDescent="0.25">
      <c r="A12" s="154" t="s">
        <v>150</v>
      </c>
      <c r="B12" s="153" t="s">
        <v>207</v>
      </c>
      <c r="C12" s="151"/>
      <c r="D12" s="111"/>
      <c r="E12" s="151"/>
      <c r="F12" s="92"/>
      <c r="G12" s="54"/>
      <c r="K12" s="155"/>
    </row>
    <row r="13" spans="1:11" x14ac:dyDescent="0.25">
      <c r="A13" s="62">
        <v>0.79549999999999998</v>
      </c>
      <c r="B13" s="149"/>
      <c r="C13" s="150"/>
      <c r="D13" s="131"/>
      <c r="E13" s="130"/>
      <c r="F13" s="131"/>
      <c r="G13" s="92"/>
      <c r="H13" s="54"/>
      <c r="K13" s="155"/>
    </row>
    <row r="14" spans="1:11" x14ac:dyDescent="0.25">
      <c r="B14" s="128"/>
      <c r="C14" s="128"/>
      <c r="D14" s="128"/>
      <c r="F14" s="128"/>
      <c r="H14" s="54"/>
      <c r="K14" s="155"/>
    </row>
    <row r="15" spans="1:11" x14ac:dyDescent="0.25">
      <c r="B15" s="128"/>
      <c r="C15" s="128"/>
      <c r="D15" s="128"/>
      <c r="F15" s="128"/>
      <c r="H15" s="54"/>
      <c r="K15" s="155"/>
    </row>
    <row r="16" spans="1:11" x14ac:dyDescent="0.25">
      <c r="B16" s="130"/>
      <c r="C16" s="120"/>
      <c r="H16" s="128"/>
      <c r="K16" s="155"/>
    </row>
    <row r="17" spans="1:11" x14ac:dyDescent="0.25">
      <c r="A17" s="41" t="s">
        <v>95</v>
      </c>
      <c r="B17" s="65"/>
      <c r="C17" s="128"/>
      <c r="D17" s="128"/>
      <c r="E17" s="128"/>
      <c r="F17" s="65"/>
      <c r="G17" s="128"/>
      <c r="H17" s="128"/>
      <c r="K17" s="155"/>
    </row>
    <row r="18" spans="1:11" x14ac:dyDescent="0.25">
      <c r="B18" s="128"/>
      <c r="C18" s="182" t="s">
        <v>270</v>
      </c>
      <c r="D18" s="65"/>
      <c r="E18" s="65"/>
      <c r="F18" s="128"/>
      <c r="G18" s="182" t="s">
        <v>271</v>
      </c>
      <c r="H18" s="65"/>
      <c r="K18" s="155"/>
    </row>
    <row r="19" spans="1:11" x14ac:dyDescent="0.25">
      <c r="A19" s="72"/>
      <c r="B19" s="126" t="s">
        <v>109</v>
      </c>
      <c r="C19" s="126" t="s">
        <v>111</v>
      </c>
      <c r="D19" s="126" t="s">
        <v>112</v>
      </c>
      <c r="E19" s="126" t="s">
        <v>114</v>
      </c>
      <c r="F19" s="126" t="s">
        <v>115</v>
      </c>
      <c r="G19" s="126" t="s">
        <v>116</v>
      </c>
      <c r="H19" s="126" t="s">
        <v>110</v>
      </c>
      <c r="K19" s="54"/>
    </row>
    <row r="20" spans="1:11" x14ac:dyDescent="0.25">
      <c r="A20" s="126" t="s">
        <v>108</v>
      </c>
      <c r="B20" s="126" t="s">
        <v>110</v>
      </c>
      <c r="C20" s="126" t="s">
        <v>110</v>
      </c>
      <c r="D20" s="126" t="s">
        <v>113</v>
      </c>
      <c r="E20" s="126" t="s">
        <v>110</v>
      </c>
      <c r="F20" s="126" t="s">
        <v>110</v>
      </c>
      <c r="G20" s="126" t="s">
        <v>110</v>
      </c>
      <c r="H20" s="126" t="s">
        <v>117</v>
      </c>
      <c r="I20" s="186" t="s">
        <v>268</v>
      </c>
      <c r="J20" s="186" t="s">
        <v>269</v>
      </c>
      <c r="K20" s="186" t="s">
        <v>272</v>
      </c>
    </row>
    <row r="21" spans="1:11" x14ac:dyDescent="0.25">
      <c r="A21" s="183">
        <v>1</v>
      </c>
      <c r="B21" s="183"/>
      <c r="C21" s="183"/>
      <c r="D21" s="183"/>
      <c r="E21" s="183"/>
      <c r="F21" s="183"/>
      <c r="G21" s="183"/>
      <c r="H21" s="183"/>
      <c r="I21" s="6"/>
      <c r="J21" s="6"/>
      <c r="K21" s="54"/>
    </row>
    <row r="22" spans="1:11" x14ac:dyDescent="0.25">
      <c r="A22" s="183">
        <v>2</v>
      </c>
      <c r="B22" s="183"/>
      <c r="C22" s="183"/>
      <c r="D22" s="183"/>
      <c r="E22" s="183"/>
      <c r="F22" s="183"/>
      <c r="G22" s="183"/>
      <c r="H22" s="183"/>
      <c r="I22" s="6"/>
      <c r="J22" s="6"/>
      <c r="K22" s="54"/>
    </row>
    <row r="23" spans="1:11" x14ac:dyDescent="0.25">
      <c r="A23" s="185">
        <v>3</v>
      </c>
      <c r="B23" s="185"/>
      <c r="C23" s="185"/>
      <c r="D23" s="185"/>
      <c r="E23" s="185"/>
      <c r="F23" s="185"/>
      <c r="G23" s="185"/>
      <c r="H23" s="185"/>
      <c r="I23" s="6"/>
      <c r="J23" s="6"/>
      <c r="K23" s="54"/>
    </row>
    <row r="24" spans="1:11" x14ac:dyDescent="0.25">
      <c r="A24" s="185">
        <v>4</v>
      </c>
      <c r="B24" s="90"/>
      <c r="C24" s="90"/>
      <c r="D24" s="90"/>
      <c r="E24" s="90"/>
      <c r="F24" s="90"/>
      <c r="G24" s="90"/>
      <c r="H24" s="90"/>
      <c r="I24" s="184">
        <v>0.98140000000000005</v>
      </c>
      <c r="J24" s="184">
        <v>0.29320000000000002</v>
      </c>
      <c r="K24" s="3">
        <f>ROUND(NORMSINV(J24),4)</f>
        <v>-0.54410000000000003</v>
      </c>
    </row>
    <row r="25" spans="1:11" x14ac:dyDescent="0.25">
      <c r="A25" s="185">
        <v>5</v>
      </c>
      <c r="B25" s="90"/>
      <c r="C25" s="90"/>
      <c r="D25" s="90"/>
      <c r="E25" s="90"/>
      <c r="F25" s="90"/>
      <c r="G25" s="90"/>
      <c r="H25" s="90"/>
      <c r="I25" s="184">
        <v>0.54730000000000001</v>
      </c>
      <c r="J25" s="184">
        <v>7.9000000000000001E-2</v>
      </c>
      <c r="K25" s="3">
        <f>ROUND(NORMSINV(J25),4)</f>
        <v>-1.4117999999999999</v>
      </c>
    </row>
    <row r="26" spans="1:11" x14ac:dyDescent="0.25">
      <c r="A26" s="185">
        <v>6</v>
      </c>
      <c r="B26" s="90"/>
      <c r="C26" s="90"/>
      <c r="D26" s="90"/>
      <c r="E26" s="90"/>
      <c r="F26" s="90"/>
      <c r="G26" s="90"/>
      <c r="H26" s="90"/>
      <c r="I26" s="184">
        <v>0.30599999999999999</v>
      </c>
      <c r="J26" s="184">
        <v>0.76339999999999997</v>
      </c>
      <c r="K26" s="3">
        <f>ROUND(NORMSINV(J26),4)</f>
        <v>0.71730000000000005</v>
      </c>
    </row>
    <row r="27" spans="1:11" x14ac:dyDescent="0.25">
      <c r="A27" s="185">
        <v>7</v>
      </c>
      <c r="B27" s="90"/>
      <c r="C27" s="90"/>
      <c r="D27" s="90"/>
      <c r="E27" s="90"/>
      <c r="F27" s="90"/>
      <c r="G27" s="90"/>
      <c r="H27" s="90"/>
      <c r="I27" s="184">
        <v>7.1400000000000005E-2</v>
      </c>
      <c r="J27" s="184">
        <v>0.1404</v>
      </c>
      <c r="K27" s="3">
        <f>ROUND(NORMSINV(J27),4)</f>
        <v>-1.0785</v>
      </c>
    </row>
    <row r="29" spans="1:11" x14ac:dyDescent="0.25">
      <c r="A29" s="116" t="s">
        <v>59</v>
      </c>
      <c r="B29" s="110"/>
      <c r="C29" s="110"/>
      <c r="D29" s="110"/>
    </row>
    <row r="30" spans="1:11" x14ac:dyDescent="0.25">
      <c r="A30" s="156" t="s">
        <v>118</v>
      </c>
      <c r="B30" s="156"/>
      <c r="C30" s="156"/>
      <c r="D30" s="157"/>
    </row>
    <row r="31" spans="1:11" x14ac:dyDescent="0.25">
      <c r="A31" s="158" t="s">
        <v>119</v>
      </c>
      <c r="B31" s="158"/>
      <c r="C31" s="158"/>
      <c r="D31" s="159"/>
    </row>
    <row r="32" spans="1:11" x14ac:dyDescent="0.25">
      <c r="A32" s="158" t="s">
        <v>120</v>
      </c>
      <c r="B32" s="158"/>
      <c r="C32" s="158"/>
      <c r="D32" s="160"/>
    </row>
    <row r="33" spans="1:4" x14ac:dyDescent="0.25">
      <c r="A33" s="158" t="s">
        <v>121</v>
      </c>
      <c r="B33" s="158"/>
      <c r="C33" s="158"/>
      <c r="D33" s="160"/>
    </row>
    <row r="34" spans="1:4" x14ac:dyDescent="0.25">
      <c r="A34" s="158" t="s">
        <v>122</v>
      </c>
      <c r="B34" s="158"/>
      <c r="C34" s="158"/>
      <c r="D34" s="159"/>
    </row>
    <row r="35" spans="1:4" x14ac:dyDescent="0.25">
      <c r="A35" s="158" t="s">
        <v>123</v>
      </c>
      <c r="B35" s="158"/>
      <c r="C35" s="158"/>
      <c r="D35" s="161"/>
    </row>
    <row r="36" spans="1:4" x14ac:dyDescent="0.25">
      <c r="A36" s="158" t="s">
        <v>124</v>
      </c>
      <c r="B36" s="158"/>
      <c r="C36" s="158"/>
      <c r="D36" s="162"/>
    </row>
  </sheetData>
  <printOptions headings="1" gridLines="1"/>
  <pageMargins left="0.7" right="0.7" top="0.75" bottom="0.75" header="0.3" footer="0.3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/>
  </sheetViews>
  <sheetFormatPr defaultRowHeight="15" x14ac:dyDescent="0.25"/>
  <cols>
    <col min="1" max="1" width="14.5703125" customWidth="1"/>
    <col min="2" max="8" width="12" customWidth="1"/>
    <col min="9" max="11" width="11.42578125" customWidth="1"/>
  </cols>
  <sheetData>
    <row r="1" spans="1:11" x14ac:dyDescent="0.25">
      <c r="A1" s="41" t="s">
        <v>105</v>
      </c>
      <c r="B1" s="1"/>
      <c r="C1" s="1"/>
      <c r="D1" s="1"/>
      <c r="E1" s="1"/>
      <c r="F1" s="1"/>
      <c r="G1" s="1"/>
      <c r="H1" s="128" t="s">
        <v>150</v>
      </c>
    </row>
    <row r="2" spans="1:11" x14ac:dyDescent="0.25">
      <c r="B2" s="1"/>
      <c r="C2" s="1"/>
      <c r="D2" s="1"/>
      <c r="F2" s="1"/>
      <c r="H2" s="128">
        <v>0.98140000000000005</v>
      </c>
    </row>
    <row r="3" spans="1:11" x14ac:dyDescent="0.25">
      <c r="A3" s="116" t="s">
        <v>106</v>
      </c>
      <c r="B3" s="111"/>
      <c r="C3" s="111"/>
      <c r="D3" s="1"/>
      <c r="E3" s="116" t="s">
        <v>107</v>
      </c>
      <c r="F3" s="111"/>
      <c r="G3" s="110"/>
      <c r="H3" s="128">
        <v>0.29320000000000002</v>
      </c>
    </row>
    <row r="4" spans="1:11" x14ac:dyDescent="0.25">
      <c r="A4" s="110" t="s">
        <v>49</v>
      </c>
      <c r="B4" s="111">
        <v>0</v>
      </c>
      <c r="C4" s="1"/>
      <c r="D4" s="1"/>
      <c r="E4" s="110" t="s">
        <v>4</v>
      </c>
      <c r="F4" s="111">
        <v>2</v>
      </c>
      <c r="H4" s="128">
        <v>0.54730000000000001</v>
      </c>
    </row>
    <row r="5" spans="1:11" x14ac:dyDescent="0.25">
      <c r="A5" s="87" t="s">
        <v>50</v>
      </c>
      <c r="B5" s="95">
        <v>4</v>
      </c>
      <c r="C5" s="1"/>
      <c r="D5" s="1"/>
      <c r="E5" s="87" t="s">
        <v>52</v>
      </c>
      <c r="F5" s="95">
        <v>0.5</v>
      </c>
      <c r="H5" s="128">
        <v>7.9000000000000001E-2</v>
      </c>
    </row>
    <row r="6" spans="1:11" x14ac:dyDescent="0.25">
      <c r="B6" s="1"/>
      <c r="C6" s="1"/>
      <c r="D6" s="1"/>
      <c r="F6" s="1"/>
      <c r="H6" s="128">
        <v>0.30599999999999999</v>
      </c>
    </row>
    <row r="7" spans="1:11" x14ac:dyDescent="0.25">
      <c r="A7" s="152" t="s">
        <v>150</v>
      </c>
      <c r="B7" s="153" t="s">
        <v>206</v>
      </c>
      <c r="C7" s="151"/>
      <c r="D7" s="111"/>
      <c r="E7" s="151"/>
      <c r="F7" s="92"/>
      <c r="G7" s="54"/>
      <c r="H7" s="128">
        <v>0.76339999999999997</v>
      </c>
    </row>
    <row r="8" spans="1:11" x14ac:dyDescent="0.25">
      <c r="A8" s="149">
        <v>0.36930000000000002</v>
      </c>
      <c r="B8" s="120">
        <f>$B$4+A8*($B$5-$B$4)</f>
        <v>1.4772000000000001</v>
      </c>
      <c r="C8" s="150" t="s">
        <v>125</v>
      </c>
      <c r="D8" s="130"/>
      <c r="E8" s="131"/>
      <c r="F8" s="92"/>
      <c r="G8" s="54"/>
      <c r="H8" s="128">
        <v>7.1400000000000005E-2</v>
      </c>
    </row>
    <row r="9" spans="1:11" x14ac:dyDescent="0.25">
      <c r="A9" s="148"/>
      <c r="B9" s="131"/>
      <c r="C9" s="131"/>
      <c r="D9" s="130"/>
      <c r="E9" s="131"/>
      <c r="F9" s="92"/>
      <c r="G9" s="54"/>
      <c r="H9" s="128">
        <v>0.1404</v>
      </c>
    </row>
    <row r="10" spans="1:11" x14ac:dyDescent="0.25">
      <c r="A10" s="148"/>
      <c r="B10" s="131"/>
      <c r="C10" s="131"/>
      <c r="D10" s="130"/>
      <c r="E10" s="131"/>
      <c r="F10" s="92"/>
      <c r="G10" s="54"/>
    </row>
    <row r="11" spans="1:11" x14ac:dyDescent="0.25">
      <c r="E11" s="92"/>
      <c r="F11" s="92"/>
      <c r="G11" s="54"/>
      <c r="K11" s="155"/>
    </row>
    <row r="12" spans="1:11" x14ac:dyDescent="0.25">
      <c r="A12" s="154" t="s">
        <v>150</v>
      </c>
      <c r="B12" s="153" t="s">
        <v>207</v>
      </c>
      <c r="C12" s="151"/>
      <c r="D12" s="111"/>
      <c r="E12" s="151"/>
      <c r="F12" s="92"/>
      <c r="G12" s="54"/>
      <c r="K12" s="155"/>
    </row>
    <row r="13" spans="1:11" x14ac:dyDescent="0.25">
      <c r="A13" s="62">
        <v>0.79549999999999998</v>
      </c>
      <c r="B13" s="149">
        <f>NORMINV(A13,$F$4,$F$5)</f>
        <v>2.4128273466683794</v>
      </c>
      <c r="C13" s="150" t="s">
        <v>208</v>
      </c>
      <c r="D13" s="131"/>
      <c r="E13" s="130"/>
      <c r="F13" s="131"/>
      <c r="G13" s="92"/>
      <c r="H13" s="54"/>
      <c r="K13" s="155"/>
    </row>
    <row r="14" spans="1:11" x14ac:dyDescent="0.25">
      <c r="B14" s="128"/>
      <c r="C14" s="128"/>
      <c r="D14" s="128"/>
      <c r="F14" s="128"/>
      <c r="H14" s="54"/>
      <c r="K14" s="155"/>
    </row>
    <row r="15" spans="1:11" x14ac:dyDescent="0.25">
      <c r="B15" s="128"/>
      <c r="C15" s="128"/>
      <c r="D15" s="128"/>
      <c r="F15" s="128"/>
      <c r="H15" s="54"/>
      <c r="K15" s="155"/>
    </row>
    <row r="16" spans="1:11" x14ac:dyDescent="0.25">
      <c r="A16" t="s">
        <v>273</v>
      </c>
      <c r="B16" s="83">
        <v>0</v>
      </c>
      <c r="C16" s="120"/>
      <c r="H16" s="1"/>
      <c r="K16" s="155"/>
    </row>
    <row r="17" spans="1:11" x14ac:dyDescent="0.25">
      <c r="A17" s="41" t="s">
        <v>95</v>
      </c>
      <c r="B17" s="65"/>
      <c r="C17" s="65" t="s">
        <v>209</v>
      </c>
      <c r="D17" s="1"/>
      <c r="E17" s="1"/>
      <c r="F17" s="65"/>
      <c r="G17" s="1"/>
      <c r="H17" s="1"/>
      <c r="K17" s="155"/>
    </row>
    <row r="18" spans="1:11" x14ac:dyDescent="0.25">
      <c r="B18" s="65" t="s">
        <v>125</v>
      </c>
      <c r="C18" s="65"/>
      <c r="D18" s="65"/>
      <c r="E18" s="65" t="s">
        <v>211</v>
      </c>
      <c r="F18" s="163" t="s">
        <v>212</v>
      </c>
      <c r="G18" s="65"/>
      <c r="H18" s="65"/>
      <c r="K18" s="155"/>
    </row>
    <row r="19" spans="1:11" x14ac:dyDescent="0.25">
      <c r="A19" s="72"/>
      <c r="B19" s="70" t="s">
        <v>109</v>
      </c>
      <c r="C19" s="70" t="s">
        <v>111</v>
      </c>
      <c r="D19" s="70" t="s">
        <v>112</v>
      </c>
      <c r="E19" s="70" t="s">
        <v>114</v>
      </c>
      <c r="F19" s="70" t="s">
        <v>115</v>
      </c>
      <c r="G19" s="70" t="s">
        <v>116</v>
      </c>
      <c r="H19" s="70" t="s">
        <v>110</v>
      </c>
      <c r="K19" s="54"/>
    </row>
    <row r="20" spans="1:11" x14ac:dyDescent="0.25">
      <c r="A20" s="70" t="s">
        <v>108</v>
      </c>
      <c r="B20" s="70" t="s">
        <v>110</v>
      </c>
      <c r="C20" s="70" t="s">
        <v>110</v>
      </c>
      <c r="D20" s="70" t="s">
        <v>113</v>
      </c>
      <c r="E20" s="70" t="s">
        <v>110</v>
      </c>
      <c r="F20" s="70" t="s">
        <v>110</v>
      </c>
      <c r="G20" s="70" t="s">
        <v>110</v>
      </c>
      <c r="H20" s="70" t="s">
        <v>117</v>
      </c>
      <c r="I20" s="187" t="s">
        <v>268</v>
      </c>
      <c r="J20" s="187" t="s">
        <v>269</v>
      </c>
      <c r="K20" s="187" t="s">
        <v>272</v>
      </c>
    </row>
    <row r="21" spans="1:11" x14ac:dyDescent="0.25">
      <c r="A21" s="185">
        <v>1</v>
      </c>
      <c r="B21" s="185">
        <v>2</v>
      </c>
      <c r="C21" s="185">
        <v>2</v>
      </c>
      <c r="D21" s="185">
        <f>C21</f>
        <v>2</v>
      </c>
      <c r="E21" s="185">
        <f t="shared" ref="E21:E27" si="0">D21-C21</f>
        <v>0</v>
      </c>
      <c r="F21" s="185">
        <f>5</f>
        <v>5</v>
      </c>
      <c r="G21" s="185">
        <f>F21+D21</f>
        <v>7</v>
      </c>
      <c r="H21" s="185">
        <f t="shared" ref="H21:H27" si="1">G21-C21</f>
        <v>5</v>
      </c>
      <c r="I21" s="187"/>
      <c r="J21" s="187"/>
      <c r="K21" s="188"/>
    </row>
    <row r="22" spans="1:11" x14ac:dyDescent="0.25">
      <c r="A22" s="185">
        <v>2</v>
      </c>
      <c r="B22" s="185">
        <v>1</v>
      </c>
      <c r="C22" s="185">
        <f t="shared" ref="C22:C27" si="2">C21+B22</f>
        <v>3</v>
      </c>
      <c r="D22" s="185">
        <f>MAX(C22,G21)</f>
        <v>7</v>
      </c>
      <c r="E22" s="185">
        <f t="shared" si="0"/>
        <v>4</v>
      </c>
      <c r="F22" s="185">
        <f>3</f>
        <v>3</v>
      </c>
      <c r="G22" s="185">
        <f t="shared" ref="G22:G27" si="3">D22+F22</f>
        <v>10</v>
      </c>
      <c r="H22" s="185">
        <f t="shared" si="1"/>
        <v>7</v>
      </c>
      <c r="I22" s="187"/>
      <c r="J22" s="187"/>
      <c r="K22" s="188"/>
    </row>
    <row r="23" spans="1:11" x14ac:dyDescent="0.25">
      <c r="A23" s="185">
        <v>3</v>
      </c>
      <c r="B23" s="185">
        <v>8</v>
      </c>
      <c r="C23" s="185">
        <f t="shared" si="2"/>
        <v>11</v>
      </c>
      <c r="D23" s="185">
        <f>MAX(C23,G22)</f>
        <v>11</v>
      </c>
      <c r="E23" s="185">
        <f t="shared" si="0"/>
        <v>0</v>
      </c>
      <c r="F23" s="185">
        <v>4</v>
      </c>
      <c r="G23" s="90">
        <f t="shared" si="3"/>
        <v>15</v>
      </c>
      <c r="H23" s="185">
        <f t="shared" si="1"/>
        <v>4</v>
      </c>
      <c r="I23" s="187"/>
      <c r="J23" s="187"/>
      <c r="K23" s="188"/>
    </row>
    <row r="24" spans="1:11" x14ac:dyDescent="0.25">
      <c r="A24" s="185">
        <v>4</v>
      </c>
      <c r="B24" s="90">
        <f>$B$4+I24*($B$5-$B$4)</f>
        <v>3.9256000000000002</v>
      </c>
      <c r="C24" s="90">
        <f t="shared" si="2"/>
        <v>14.925599999999999</v>
      </c>
      <c r="D24" s="185">
        <f>MAX(C24,G23)</f>
        <v>15</v>
      </c>
      <c r="E24" s="185">
        <f t="shared" si="0"/>
        <v>7.4400000000000688E-2</v>
      </c>
      <c r="F24" s="90">
        <f>NORMINV(J24,$F$4,$F$5)</f>
        <v>1.7279698655960598</v>
      </c>
      <c r="G24" s="90">
        <f t="shared" si="3"/>
        <v>16.727969865596059</v>
      </c>
      <c r="H24" s="90">
        <f t="shared" si="1"/>
        <v>1.8023698655960594</v>
      </c>
      <c r="I24" s="185">
        <v>0.98140000000000005</v>
      </c>
      <c r="J24" s="185">
        <v>0.29320000000000002</v>
      </c>
      <c r="K24" s="142">
        <f>ROUND(NORMSINV(J24),4)</f>
        <v>-0.54410000000000003</v>
      </c>
    </row>
    <row r="25" spans="1:11" x14ac:dyDescent="0.25">
      <c r="A25" s="185">
        <v>5</v>
      </c>
      <c r="B25" s="90">
        <f>$B$4+I25*($B$5-$B$4)</f>
        <v>2.1892</v>
      </c>
      <c r="C25" s="90">
        <f t="shared" si="2"/>
        <v>17.114799999999999</v>
      </c>
      <c r="D25" s="90">
        <f>MAX(C25,G24)</f>
        <v>17.114799999999999</v>
      </c>
      <c r="E25" s="185">
        <f t="shared" si="0"/>
        <v>0</v>
      </c>
      <c r="F25" s="90">
        <f>NORMINV(J25,$F$4,$F$5)</f>
        <v>1.2940849612495959</v>
      </c>
      <c r="G25" s="90">
        <f t="shared" si="3"/>
        <v>18.408884961249594</v>
      </c>
      <c r="H25" s="90">
        <f t="shared" si="1"/>
        <v>1.2940849612495953</v>
      </c>
      <c r="I25" s="185">
        <v>0.54730000000000001</v>
      </c>
      <c r="J25" s="185">
        <v>7.9000000000000001E-2</v>
      </c>
      <c r="K25" s="142">
        <f>ROUND(NORMSINV(J25),4)</f>
        <v>-1.4117999999999999</v>
      </c>
    </row>
    <row r="26" spans="1:11" x14ac:dyDescent="0.25">
      <c r="A26" s="185">
        <v>6</v>
      </c>
      <c r="B26" s="90">
        <f>$B$4+I26*($B$5-$B$4)</f>
        <v>1.224</v>
      </c>
      <c r="C26" s="90">
        <f t="shared" si="2"/>
        <v>18.338799999999999</v>
      </c>
      <c r="D26" s="90">
        <f>MAX(C26,G25)</f>
        <v>18.408884961249594</v>
      </c>
      <c r="E26" s="90">
        <f t="shared" si="0"/>
        <v>7.0084961249595068E-2</v>
      </c>
      <c r="F26" s="90">
        <f>NORMINV(J26,$F$4,$F$5)</f>
        <v>2.3586410903555084</v>
      </c>
      <c r="G26" s="90">
        <f t="shared" si="3"/>
        <v>20.767526051605103</v>
      </c>
      <c r="H26" s="90">
        <f t="shared" si="1"/>
        <v>2.4287260516051035</v>
      </c>
      <c r="I26" s="185">
        <v>0.30599999999999999</v>
      </c>
      <c r="J26" s="185">
        <v>0.76339999999999997</v>
      </c>
      <c r="K26" s="142">
        <f>ROUND(NORMSINV(J26),4)</f>
        <v>0.71730000000000005</v>
      </c>
    </row>
    <row r="27" spans="1:11" x14ac:dyDescent="0.25">
      <c r="A27" s="185">
        <v>7</v>
      </c>
      <c r="B27" s="90">
        <f>$B$4+I27*($B$5-$B$4)</f>
        <v>0.28560000000000002</v>
      </c>
      <c r="C27" s="90">
        <f t="shared" si="2"/>
        <v>18.624399999999998</v>
      </c>
      <c r="D27" s="90">
        <f>IF(C27&gt;G26,C27,G26)</f>
        <v>20.767526051605103</v>
      </c>
      <c r="E27" s="90">
        <f t="shared" si="0"/>
        <v>2.1431260516051047</v>
      </c>
      <c r="F27" s="90">
        <f>NORMINV(J27,$F$4,$F$5)</f>
        <v>1.460738025538979</v>
      </c>
      <c r="G27" s="90">
        <f t="shared" si="3"/>
        <v>22.228264077144082</v>
      </c>
      <c r="H27" s="90">
        <f t="shared" si="1"/>
        <v>3.6038640771440846</v>
      </c>
      <c r="I27" s="185">
        <v>7.1400000000000005E-2</v>
      </c>
      <c r="J27" s="185">
        <v>0.1404</v>
      </c>
      <c r="K27" s="142">
        <f>ROUND(NORMSINV(J27),4)</f>
        <v>-1.0785</v>
      </c>
    </row>
    <row r="28" spans="1:11" x14ac:dyDescent="0.25">
      <c r="D28" s="54" t="s">
        <v>210</v>
      </c>
      <c r="G28" s="54" t="s">
        <v>213</v>
      </c>
    </row>
    <row r="29" spans="1:11" x14ac:dyDescent="0.25">
      <c r="A29" s="116" t="s">
        <v>59</v>
      </c>
      <c r="B29" s="110"/>
      <c r="C29" s="110"/>
      <c r="D29" s="147" t="s">
        <v>274</v>
      </c>
      <c r="H29" s="54" t="s">
        <v>214</v>
      </c>
    </row>
    <row r="30" spans="1:11" x14ac:dyDescent="0.25">
      <c r="A30" s="156" t="s">
        <v>118</v>
      </c>
      <c r="B30" s="156"/>
      <c r="C30" s="156"/>
      <c r="D30" s="157">
        <f>COUNTIF($E$24:$E$27,"&gt;0")</f>
        <v>3</v>
      </c>
      <c r="E30" s="54" t="s">
        <v>215</v>
      </c>
    </row>
    <row r="31" spans="1:11" x14ac:dyDescent="0.25">
      <c r="A31" s="158" t="s">
        <v>119</v>
      </c>
      <c r="B31" s="158"/>
      <c r="C31" s="158"/>
      <c r="D31" s="159">
        <f>D30/COUNT(E24:E27)</f>
        <v>0.75</v>
      </c>
      <c r="E31" s="54" t="s">
        <v>216</v>
      </c>
    </row>
    <row r="32" spans="1:11" x14ac:dyDescent="0.25">
      <c r="A32" s="158" t="s">
        <v>120</v>
      </c>
      <c r="B32" s="158"/>
      <c r="C32" s="158"/>
      <c r="D32" s="160">
        <f>AVERAGE(E24:E27)</f>
        <v>0.57190275321367512</v>
      </c>
      <c r="E32" s="54" t="s">
        <v>217</v>
      </c>
    </row>
    <row r="33" spans="1:5" x14ac:dyDescent="0.25">
      <c r="A33" s="158" t="s">
        <v>121</v>
      </c>
      <c r="B33" s="158"/>
      <c r="C33" s="158"/>
      <c r="D33" s="160">
        <f>MAX(E24:E27)</f>
        <v>2.1431260516051047</v>
      </c>
      <c r="E33" s="54" t="s">
        <v>218</v>
      </c>
    </row>
    <row r="34" spans="1:5" x14ac:dyDescent="0.25">
      <c r="A34" s="158" t="s">
        <v>122</v>
      </c>
      <c r="B34" s="158"/>
      <c r="C34" s="158"/>
      <c r="D34" s="159">
        <f>SUM(F24:F27)/(G27)</f>
        <v>0.30778084689819557</v>
      </c>
      <c r="E34" s="54" t="s">
        <v>219</v>
      </c>
    </row>
    <row r="35" spans="1:5" x14ac:dyDescent="0.25">
      <c r="A35" s="158" t="s">
        <v>123</v>
      </c>
      <c r="B35" s="158"/>
      <c r="C35" s="158"/>
      <c r="D35" s="161">
        <f>COUNTIF(E24:E27,"&gt;1")</f>
        <v>1</v>
      </c>
      <c r="E35" s="54" t="s">
        <v>220</v>
      </c>
    </row>
    <row r="36" spans="1:5" x14ac:dyDescent="0.25">
      <c r="A36" s="158" t="s">
        <v>124</v>
      </c>
      <c r="B36" s="158"/>
      <c r="C36" s="158"/>
      <c r="D36" s="162">
        <f>D35/COUNT(E24:E27)</f>
        <v>0.25</v>
      </c>
      <c r="E36" s="54" t="s">
        <v>221</v>
      </c>
    </row>
    <row r="37" spans="1:5" x14ac:dyDescent="0.25">
      <c r="A37" s="180" t="s">
        <v>247</v>
      </c>
      <c r="D37" s="2">
        <f>AVERAGE(H24:H27)</f>
        <v>2.2822612388987107</v>
      </c>
      <c r="E37" s="54" t="s">
        <v>275</v>
      </c>
    </row>
  </sheetData>
  <printOptions headings="1" gridLines="1"/>
  <pageMargins left="0.7" right="0.7" top="0.75" bottom="0.75" header="0.3" footer="0.3"/>
  <pageSetup scale="8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5"/>
  <sheetViews>
    <sheetView workbookViewId="0"/>
  </sheetViews>
  <sheetFormatPr defaultRowHeight="15" x14ac:dyDescent="0.25"/>
  <cols>
    <col min="1" max="1" width="10.140625" customWidth="1"/>
    <col min="2" max="2" width="10.42578125" style="1" customWidth="1"/>
    <col min="3" max="3" width="8.140625" style="1" customWidth="1"/>
    <col min="4" max="4" width="9.42578125" style="1" customWidth="1"/>
    <col min="5" max="5" width="8.7109375" style="1" customWidth="1"/>
    <col min="6" max="6" width="7.28515625" style="1" customWidth="1"/>
    <col min="7" max="7" width="11.28515625" style="1" customWidth="1"/>
    <col min="8" max="8" width="9.85546875" style="1" customWidth="1"/>
    <col min="9" max="9" width="2.7109375" customWidth="1"/>
    <col min="10" max="10" width="2.140625" customWidth="1"/>
    <col min="11" max="11" width="18" customWidth="1"/>
    <col min="12" max="12" width="10.42578125" customWidth="1"/>
    <col min="15" max="15" width="8.28515625" customWidth="1"/>
    <col min="16" max="16" width="12" customWidth="1"/>
  </cols>
  <sheetData>
    <row r="1" spans="1:16" x14ac:dyDescent="0.25">
      <c r="A1" t="s">
        <v>105</v>
      </c>
      <c r="E1" s="41" t="s">
        <v>59</v>
      </c>
    </row>
    <row r="2" spans="1:16" x14ac:dyDescent="0.25">
      <c r="E2" s="221" t="s">
        <v>508</v>
      </c>
      <c r="F2" s="222"/>
      <c r="H2" s="257">
        <f>COUNT(A116:A615)</f>
        <v>500</v>
      </c>
    </row>
    <row r="3" spans="1:16" x14ac:dyDescent="0.25">
      <c r="A3" t="s">
        <v>106</v>
      </c>
      <c r="E3" t="s">
        <v>118</v>
      </c>
      <c r="F3"/>
      <c r="H3" s="256">
        <f ca="1">COUNTIF(E116:E615,"&gt;0")</f>
        <v>296</v>
      </c>
      <c r="I3" s="54" t="s">
        <v>391</v>
      </c>
    </row>
    <row r="4" spans="1:16" x14ac:dyDescent="0.25">
      <c r="A4" t="s">
        <v>49</v>
      </c>
      <c r="B4" s="1">
        <v>0</v>
      </c>
      <c r="E4" t="s">
        <v>119</v>
      </c>
      <c r="F4"/>
      <c r="H4" s="258">
        <f ca="1">H3/COUNT(E116:E615)</f>
        <v>0.59199999999999997</v>
      </c>
      <c r="I4" s="54" t="s">
        <v>397</v>
      </c>
    </row>
    <row r="5" spans="1:16" x14ac:dyDescent="0.25">
      <c r="A5" t="s">
        <v>50</v>
      </c>
      <c r="B5" s="1">
        <v>5</v>
      </c>
      <c r="E5" t="s">
        <v>120</v>
      </c>
      <c r="F5"/>
      <c r="H5" s="254">
        <f ca="1">AVERAGE(E116:E615)</f>
        <v>1.4079385048902009</v>
      </c>
      <c r="I5" s="54" t="s">
        <v>392</v>
      </c>
    </row>
    <row r="6" spans="1:16" x14ac:dyDescent="0.25">
      <c r="E6" t="s">
        <v>121</v>
      </c>
      <c r="F6"/>
      <c r="H6" s="254">
        <f ca="1">MAX(E116:E615)</f>
        <v>10.085069931886665</v>
      </c>
      <c r="I6" s="54" t="s">
        <v>393</v>
      </c>
    </row>
    <row r="7" spans="1:16" x14ac:dyDescent="0.25">
      <c r="A7" t="s">
        <v>107</v>
      </c>
      <c r="E7" t="s">
        <v>122</v>
      </c>
      <c r="F7"/>
      <c r="H7" s="242">
        <f ca="1">SUM(F116:F615)/(G615-G115)</f>
        <v>0.7791813154363918</v>
      </c>
      <c r="I7" s="54" t="s">
        <v>394</v>
      </c>
    </row>
    <row r="8" spans="1:16" x14ac:dyDescent="0.25">
      <c r="A8" t="s">
        <v>4</v>
      </c>
      <c r="B8" s="1">
        <v>2</v>
      </c>
      <c r="E8" t="s">
        <v>123</v>
      </c>
      <c r="F8"/>
      <c r="H8" s="256">
        <f ca="1">COUNTIF(E116:E615,"&gt;1")</f>
        <v>220</v>
      </c>
      <c r="I8" s="54" t="s">
        <v>395</v>
      </c>
    </row>
    <row r="9" spans="1:16" x14ac:dyDescent="0.25">
      <c r="A9" t="s">
        <v>52</v>
      </c>
      <c r="B9" s="1">
        <v>0.5</v>
      </c>
      <c r="E9" t="s">
        <v>124</v>
      </c>
      <c r="F9"/>
      <c r="H9" s="62">
        <f ca="1">H8/COUNT(E116:E615)</f>
        <v>0.44</v>
      </c>
      <c r="I9" s="54" t="s">
        <v>396</v>
      </c>
    </row>
    <row r="10" spans="1:16" x14ac:dyDescent="0.25">
      <c r="D10" s="65" t="s">
        <v>129</v>
      </c>
    </row>
    <row r="11" spans="1:16" x14ac:dyDescent="0.25">
      <c r="C11" s="65" t="s">
        <v>127</v>
      </c>
      <c r="K11" t="s">
        <v>313</v>
      </c>
      <c r="L11" s="184" t="s">
        <v>505</v>
      </c>
      <c r="M11" s="3" t="s">
        <v>504</v>
      </c>
      <c r="N11" s="184" t="s">
        <v>504</v>
      </c>
      <c r="O11" s="184" t="s">
        <v>506</v>
      </c>
      <c r="P11" s="184" t="s">
        <v>505</v>
      </c>
    </row>
    <row r="12" spans="1:16" x14ac:dyDescent="0.25">
      <c r="A12" t="s">
        <v>95</v>
      </c>
      <c r="B12" s="65" t="s">
        <v>125</v>
      </c>
      <c r="F12" s="65" t="s">
        <v>131</v>
      </c>
      <c r="L12" t="s">
        <v>398</v>
      </c>
      <c r="M12" t="s">
        <v>399</v>
      </c>
      <c r="N12" t="s">
        <v>400</v>
      </c>
      <c r="O12" t="s">
        <v>401</v>
      </c>
      <c r="P12" t="s">
        <v>402</v>
      </c>
    </row>
    <row r="13" spans="1:16" x14ac:dyDescent="0.25">
      <c r="C13" s="65" t="s">
        <v>126</v>
      </c>
      <c r="D13" s="65" t="s">
        <v>128</v>
      </c>
      <c r="E13" s="65" t="s">
        <v>130</v>
      </c>
      <c r="G13" s="65" t="s">
        <v>132</v>
      </c>
      <c r="H13" s="65" t="s">
        <v>133</v>
      </c>
      <c r="J13">
        <v>1</v>
      </c>
      <c r="K13" s="252">
        <v>-100</v>
      </c>
      <c r="L13" s="253">
        <f ca="1">H3</f>
        <v>296</v>
      </c>
      <c r="M13" s="254">
        <f ca="1">H5</f>
        <v>1.4079385048902009</v>
      </c>
      <c r="N13" s="254">
        <f ca="1">H6</f>
        <v>10.085069931886665</v>
      </c>
      <c r="O13" s="255">
        <f ca="1">H7</f>
        <v>0.7791813154363918</v>
      </c>
      <c r="P13" s="256">
        <f ca="1">H8</f>
        <v>220</v>
      </c>
    </row>
    <row r="14" spans="1:16" x14ac:dyDescent="0.25">
      <c r="B14" s="1" t="s">
        <v>109</v>
      </c>
      <c r="C14" s="1" t="s">
        <v>111</v>
      </c>
      <c r="D14" s="1" t="s">
        <v>112</v>
      </c>
      <c r="E14" s="1" t="s">
        <v>114</v>
      </c>
      <c r="F14" s="1" t="s">
        <v>115</v>
      </c>
      <c r="G14" s="1" t="s">
        <v>116</v>
      </c>
      <c r="H14" s="1" t="s">
        <v>110</v>
      </c>
      <c r="J14">
        <v>2</v>
      </c>
      <c r="K14" t="s">
        <v>4</v>
      </c>
      <c r="L14" s="192">
        <v>317.89</v>
      </c>
      <c r="M14" s="63">
        <v>1.6220531905755817</v>
      </c>
      <c r="N14" s="63">
        <v>10.650545072352811</v>
      </c>
      <c r="O14" s="251">
        <v>0.80275833517152761</v>
      </c>
      <c r="P14" s="184">
        <v>234.12</v>
      </c>
    </row>
    <row r="15" spans="1:16" x14ac:dyDescent="0.25">
      <c r="A15" s="128" t="s">
        <v>108</v>
      </c>
      <c r="B15" s="1" t="s">
        <v>110</v>
      </c>
      <c r="C15" s="1" t="s">
        <v>110</v>
      </c>
      <c r="D15" s="1" t="s">
        <v>113</v>
      </c>
      <c r="E15" s="1" t="s">
        <v>110</v>
      </c>
      <c r="F15" s="1" t="s">
        <v>110</v>
      </c>
      <c r="G15" s="1" t="s">
        <v>110</v>
      </c>
      <c r="H15" s="1" t="s">
        <v>117</v>
      </c>
      <c r="J15">
        <v>3</v>
      </c>
      <c r="K15" t="s">
        <v>310</v>
      </c>
      <c r="L15" s="192">
        <v>2.3611393436220576</v>
      </c>
      <c r="M15" s="63">
        <v>4.1689245293770202E-2</v>
      </c>
      <c r="N15" s="63">
        <v>0.29400120226012677</v>
      </c>
      <c r="O15" s="251">
        <v>2.3671297127079898E-3</v>
      </c>
      <c r="P15" s="63">
        <v>2.9135984623829003</v>
      </c>
    </row>
    <row r="16" spans="1:16" x14ac:dyDescent="0.25">
      <c r="A16" s="1">
        <v>1</v>
      </c>
      <c r="B16" s="63">
        <f t="shared" ref="B16:B79" ca="1" si="0">$B$4+RAND()*($B$5-$B$4)</f>
        <v>4.2911349129334138</v>
      </c>
      <c r="C16" s="63">
        <f ca="1">B16</f>
        <v>4.2911349129334138</v>
      </c>
      <c r="D16" s="63">
        <f ca="1">C16</f>
        <v>4.2911349129334138</v>
      </c>
      <c r="E16" s="63">
        <f t="shared" ref="E16:E79" ca="1" si="1">D16-C16</f>
        <v>0</v>
      </c>
      <c r="F16" s="63">
        <f t="shared" ref="F16:F79" ca="1" si="2">NORMINV(RAND(),$B$8,$B$9)</f>
        <v>2.219010655025011</v>
      </c>
      <c r="G16" s="63">
        <f t="shared" ref="G16:G79" ca="1" si="3">D16+F16</f>
        <v>6.5101455679584248</v>
      </c>
      <c r="H16" s="63">
        <f t="shared" ref="H16:H79" ca="1" si="4">G16-C16</f>
        <v>2.219010655025011</v>
      </c>
      <c r="J16">
        <v>4</v>
      </c>
      <c r="K16" t="s">
        <v>6</v>
      </c>
      <c r="L16" s="192">
        <v>318</v>
      </c>
      <c r="M16" s="63">
        <v>1.5568359155348781</v>
      </c>
      <c r="N16" s="63">
        <v>9.8498402544585133</v>
      </c>
      <c r="O16" s="251">
        <v>0.80513571364646819</v>
      </c>
      <c r="P16" s="184">
        <v>233</v>
      </c>
    </row>
    <row r="17" spans="1:16" x14ac:dyDescent="0.25">
      <c r="A17" s="1">
        <v>2</v>
      </c>
      <c r="B17" s="63">
        <f t="shared" ca="1" si="0"/>
        <v>4.5772937764445816</v>
      </c>
      <c r="C17" s="63">
        <f t="shared" ref="C17:C80" ca="1" si="5">C16+B17</f>
        <v>8.8684286893779962</v>
      </c>
      <c r="D17" s="63">
        <f t="shared" ref="D17:D80" ca="1" si="6">IF(C17&gt;G16,C17,G16)</f>
        <v>8.8684286893779962</v>
      </c>
      <c r="E17" s="63">
        <f t="shared" ca="1" si="1"/>
        <v>0</v>
      </c>
      <c r="F17" s="63">
        <f t="shared" ca="1" si="2"/>
        <v>2.1775829627357521</v>
      </c>
      <c r="G17" s="63">
        <f t="shared" ca="1" si="3"/>
        <v>11.046011652113748</v>
      </c>
      <c r="H17" s="63">
        <f t="shared" ca="1" si="4"/>
        <v>2.1775829627357517</v>
      </c>
      <c r="J17">
        <v>5</v>
      </c>
      <c r="K17" t="s">
        <v>311</v>
      </c>
      <c r="L17" s="192">
        <v>23.611393436220574</v>
      </c>
      <c r="M17" s="63">
        <v>0.41689245293770205</v>
      </c>
      <c r="N17" s="63">
        <v>2.9400120226012678</v>
      </c>
      <c r="O17" s="251">
        <v>2.36712971270799E-2</v>
      </c>
      <c r="P17" s="63">
        <v>29.135984623829003</v>
      </c>
    </row>
    <row r="18" spans="1:16" x14ac:dyDescent="0.25">
      <c r="A18" s="1">
        <v>3</v>
      </c>
      <c r="B18" s="63">
        <f t="shared" ca="1" si="0"/>
        <v>1.8275940364432763</v>
      </c>
      <c r="C18" s="63">
        <f t="shared" ca="1" si="5"/>
        <v>10.696022725821273</v>
      </c>
      <c r="D18" s="63">
        <f t="shared" ca="1" si="6"/>
        <v>11.046011652113748</v>
      </c>
      <c r="E18" s="63">
        <f t="shared" ca="1" si="1"/>
        <v>0.34998892629247536</v>
      </c>
      <c r="F18" s="63">
        <f t="shared" ca="1" si="2"/>
        <v>2.3385045836839833</v>
      </c>
      <c r="G18" s="63">
        <f t="shared" ca="1" si="3"/>
        <v>13.384516235797731</v>
      </c>
      <c r="H18" s="63">
        <f t="shared" ca="1" si="4"/>
        <v>2.6884935099764586</v>
      </c>
      <c r="J18">
        <v>6</v>
      </c>
      <c r="K18" t="s">
        <v>312</v>
      </c>
      <c r="L18" s="192">
        <v>557.49789999999996</v>
      </c>
      <c r="M18" s="63">
        <v>0.17379931731641413</v>
      </c>
      <c r="N18" s="63">
        <v>8.6436706930399971</v>
      </c>
      <c r="O18" s="251">
        <v>5.6033030767850111E-4</v>
      </c>
      <c r="P18" s="63">
        <v>848.90560000000005</v>
      </c>
    </row>
    <row r="19" spans="1:16" x14ac:dyDescent="0.25">
      <c r="A19" s="1">
        <v>4</v>
      </c>
      <c r="B19" s="63">
        <f t="shared" ca="1" si="0"/>
        <v>4.145864113054671</v>
      </c>
      <c r="C19" s="63">
        <f t="shared" ca="1" si="5"/>
        <v>14.841886838875944</v>
      </c>
      <c r="D19" s="63">
        <f t="shared" ca="1" si="6"/>
        <v>14.841886838875944</v>
      </c>
      <c r="E19" s="63">
        <f t="shared" ca="1" si="1"/>
        <v>0</v>
      </c>
      <c r="F19" s="63">
        <f t="shared" ca="1" si="2"/>
        <v>2.644424939141016</v>
      </c>
      <c r="G19" s="63">
        <f t="shared" ca="1" si="3"/>
        <v>17.486311778016958</v>
      </c>
      <c r="H19" s="63">
        <f t="shared" ca="1" si="4"/>
        <v>2.6444249391410146</v>
      </c>
      <c r="J19">
        <v>7</v>
      </c>
      <c r="L19" s="184"/>
    </row>
    <row r="20" spans="1:16" x14ac:dyDescent="0.25">
      <c r="A20" s="1">
        <v>5</v>
      </c>
      <c r="B20" s="63">
        <f t="shared" ca="1" si="0"/>
        <v>3.4937116705638349</v>
      </c>
      <c r="C20" s="63">
        <f t="shared" ca="1" si="5"/>
        <v>18.335598509439777</v>
      </c>
      <c r="D20" s="63">
        <f t="shared" ca="1" si="6"/>
        <v>18.335598509439777</v>
      </c>
      <c r="E20" s="63">
        <f t="shared" ca="1" si="1"/>
        <v>0</v>
      </c>
      <c r="F20" s="63">
        <f t="shared" ca="1" si="2"/>
        <v>2.9128984866779888</v>
      </c>
      <c r="G20" s="63">
        <f t="shared" ca="1" si="3"/>
        <v>21.248496996117765</v>
      </c>
      <c r="H20" s="63">
        <f t="shared" ca="1" si="4"/>
        <v>2.9128984866779888</v>
      </c>
    </row>
    <row r="21" spans="1:16" x14ac:dyDescent="0.25">
      <c r="A21" s="1">
        <v>6</v>
      </c>
      <c r="B21" s="63">
        <f t="shared" ca="1" si="0"/>
        <v>3.4303838441044094</v>
      </c>
      <c r="C21" s="63">
        <f t="shared" ca="1" si="5"/>
        <v>21.765982353544185</v>
      </c>
      <c r="D21" s="63">
        <f t="shared" ca="1" si="6"/>
        <v>21.765982353544185</v>
      </c>
      <c r="E21" s="63">
        <f t="shared" ca="1" si="1"/>
        <v>0</v>
      </c>
      <c r="F21" s="63">
        <f t="shared" ca="1" si="2"/>
        <v>1.3708005824335747</v>
      </c>
      <c r="G21" s="63">
        <f t="shared" ca="1" si="3"/>
        <v>23.136782935977759</v>
      </c>
      <c r="H21" s="63">
        <f t="shared" ca="1" si="4"/>
        <v>1.3708005824335743</v>
      </c>
      <c r="K21" t="s">
        <v>4</v>
      </c>
      <c r="L21" s="192">
        <f>L14</f>
        <v>317.89</v>
      </c>
      <c r="M21" s="192">
        <f>M14</f>
        <v>1.6220531905755817</v>
      </c>
      <c r="N21" s="192">
        <f>N14</f>
        <v>10.650545072352811</v>
      </c>
      <c r="O21" s="251">
        <f>O14</f>
        <v>0.80275833517152761</v>
      </c>
      <c r="P21" s="192">
        <f>P14</f>
        <v>234.12</v>
      </c>
    </row>
    <row r="22" spans="1:16" x14ac:dyDescent="0.25">
      <c r="A22" s="1">
        <v>7</v>
      </c>
      <c r="B22" s="63">
        <f t="shared" ca="1" si="0"/>
        <v>3.7910931522356495</v>
      </c>
      <c r="C22" s="63">
        <f t="shared" ca="1" si="5"/>
        <v>25.557075505779835</v>
      </c>
      <c r="D22" s="63">
        <f t="shared" ca="1" si="6"/>
        <v>25.557075505779835</v>
      </c>
      <c r="E22" s="63">
        <f t="shared" ca="1" si="1"/>
        <v>0</v>
      </c>
      <c r="F22" s="63">
        <f t="shared" ca="1" si="2"/>
        <v>1.5495337570145815</v>
      </c>
      <c r="G22" s="63">
        <f t="shared" ca="1" si="3"/>
        <v>27.106609262794418</v>
      </c>
      <c r="H22" s="63">
        <f t="shared" ca="1" si="4"/>
        <v>1.5495337570145828</v>
      </c>
      <c r="K22" t="s">
        <v>310</v>
      </c>
      <c r="L22" s="192">
        <f>L17</f>
        <v>23.611393436220574</v>
      </c>
      <c r="M22" s="192">
        <f>M17</f>
        <v>0.41689245293770205</v>
      </c>
      <c r="N22" s="192">
        <f>N17</f>
        <v>2.9400120226012678</v>
      </c>
      <c r="O22" s="251">
        <f>SQRT(O21*(1-O21)/$H$2)</f>
        <v>1.7795358410785941E-2</v>
      </c>
      <c r="P22" s="192">
        <f>P17</f>
        <v>29.135984623829003</v>
      </c>
    </row>
    <row r="23" spans="1:16" x14ac:dyDescent="0.25">
      <c r="A23" s="1">
        <v>8</v>
      </c>
      <c r="B23" s="63">
        <f t="shared" ca="1" si="0"/>
        <v>4.2841571006066577</v>
      </c>
      <c r="C23" s="63">
        <f t="shared" ca="1" si="5"/>
        <v>29.841232606386491</v>
      </c>
      <c r="D23" s="63">
        <f t="shared" ca="1" si="6"/>
        <v>29.841232606386491</v>
      </c>
      <c r="E23" s="63">
        <f t="shared" ca="1" si="1"/>
        <v>0</v>
      </c>
      <c r="F23" s="63">
        <f t="shared" ca="1" si="2"/>
        <v>1.7559142269042045</v>
      </c>
      <c r="G23" s="63">
        <f t="shared" ca="1" si="3"/>
        <v>31.597146833290694</v>
      </c>
      <c r="H23" s="63">
        <f t="shared" ca="1" si="4"/>
        <v>1.7559142269042027</v>
      </c>
      <c r="K23" t="s">
        <v>507</v>
      </c>
      <c r="L23" s="2">
        <f>NORMSINV(0.975)</f>
        <v>1.9599639845400536</v>
      </c>
      <c r="M23" s="2">
        <f>NORMSINV(0.975)</f>
        <v>1.9599639845400536</v>
      </c>
      <c r="N23" s="2">
        <f>NORMSINV(0.975)</f>
        <v>1.9599639845400536</v>
      </c>
      <c r="O23" s="2">
        <f>NORMSINV(0.975)</f>
        <v>1.9599639845400536</v>
      </c>
      <c r="P23" s="2">
        <f>NORMSINV(0.975)</f>
        <v>1.9599639845400536</v>
      </c>
    </row>
    <row r="24" spans="1:16" x14ac:dyDescent="0.25">
      <c r="A24" s="1">
        <v>9</v>
      </c>
      <c r="B24" s="63">
        <f t="shared" ca="1" si="0"/>
        <v>1.5458367780577214</v>
      </c>
      <c r="C24" s="63">
        <f t="shared" ca="1" si="5"/>
        <v>31.387069384444214</v>
      </c>
      <c r="D24" s="63">
        <f t="shared" ca="1" si="6"/>
        <v>31.597146833290694</v>
      </c>
      <c r="E24" s="63">
        <f t="shared" ca="1" si="1"/>
        <v>0.21007744884648005</v>
      </c>
      <c r="F24" s="63">
        <f t="shared" ca="1" si="2"/>
        <v>2.3067503470399942</v>
      </c>
      <c r="G24" s="63">
        <f t="shared" ca="1" si="3"/>
        <v>33.903897180330688</v>
      </c>
      <c r="H24" s="63">
        <f t="shared" ca="1" si="4"/>
        <v>2.5168277958864742</v>
      </c>
      <c r="K24" t="s">
        <v>72</v>
      </c>
      <c r="L24" s="2">
        <f>L23*L22</f>
        <v>46.277480759797747</v>
      </c>
      <c r="M24" s="2">
        <f>M23*M22</f>
        <v>0.81709419318445531</v>
      </c>
      <c r="N24" s="2">
        <f>N23*N22</f>
        <v>5.7623176784132433</v>
      </c>
      <c r="O24" s="251">
        <f>O23*O22</f>
        <v>3.4878261577122371E-2</v>
      </c>
      <c r="P24" s="2">
        <f>P23*P22</f>
        <v>57.105480516817629</v>
      </c>
    </row>
    <row r="25" spans="1:16" x14ac:dyDescent="0.25">
      <c r="A25" s="1">
        <v>10</v>
      </c>
      <c r="B25" s="63">
        <f t="shared" ca="1" si="0"/>
        <v>2.4558927466238285</v>
      </c>
      <c r="C25" s="63">
        <f t="shared" ca="1" si="5"/>
        <v>33.842962131068042</v>
      </c>
      <c r="D25" s="63">
        <f t="shared" ca="1" si="6"/>
        <v>33.903897180330688</v>
      </c>
      <c r="E25" s="63">
        <f t="shared" ca="1" si="1"/>
        <v>6.0935049262646146E-2</v>
      </c>
      <c r="F25" s="63">
        <f t="shared" ca="1" si="2"/>
        <v>2.2196675429633865</v>
      </c>
      <c r="G25" s="63">
        <f t="shared" ca="1" si="3"/>
        <v>36.123564723294074</v>
      </c>
      <c r="H25" s="63">
        <f t="shared" ca="1" si="4"/>
        <v>2.2806025922260318</v>
      </c>
      <c r="K25" t="s">
        <v>286</v>
      </c>
      <c r="L25" s="192">
        <f>L21-L24</f>
        <v>271.61251924020223</v>
      </c>
      <c r="M25" s="192">
        <f>M21-M24</f>
        <v>0.80495899739112642</v>
      </c>
      <c r="N25" s="192">
        <f>N21-N24</f>
        <v>4.8882273939395677</v>
      </c>
      <c r="O25" s="251">
        <f>O21-O24</f>
        <v>0.76788007359440524</v>
      </c>
      <c r="P25" s="192">
        <f>P21-P24</f>
        <v>177.01451948318237</v>
      </c>
    </row>
    <row r="26" spans="1:16" x14ac:dyDescent="0.25">
      <c r="A26" s="1">
        <v>11</v>
      </c>
      <c r="B26" s="63">
        <f t="shared" ca="1" si="0"/>
        <v>2.7757474346611151</v>
      </c>
      <c r="C26" s="63">
        <f t="shared" ca="1" si="5"/>
        <v>36.618709565729155</v>
      </c>
      <c r="D26" s="63">
        <f t="shared" ca="1" si="6"/>
        <v>36.618709565729155</v>
      </c>
      <c r="E26" s="63">
        <f t="shared" ca="1" si="1"/>
        <v>0</v>
      </c>
      <c r="F26" s="63">
        <f t="shared" ca="1" si="2"/>
        <v>1.9423602655824661</v>
      </c>
      <c r="G26" s="63">
        <f t="shared" ca="1" si="3"/>
        <v>38.56106983131162</v>
      </c>
      <c r="H26" s="63">
        <f t="shared" ca="1" si="4"/>
        <v>1.9423602655824652</v>
      </c>
      <c r="K26" t="s">
        <v>287</v>
      </c>
      <c r="L26" s="192">
        <f>L21+L24</f>
        <v>364.16748075979774</v>
      </c>
      <c r="M26" s="192">
        <f>M21+M24</f>
        <v>2.4391473837600373</v>
      </c>
      <c r="N26" s="192">
        <f>N21+N24</f>
        <v>16.412862750766052</v>
      </c>
      <c r="O26" s="251">
        <f>O21+O24</f>
        <v>0.83763659674864999</v>
      </c>
      <c r="P26" s="192">
        <f>P21+P24</f>
        <v>291.22548051681764</v>
      </c>
    </row>
    <row r="27" spans="1:16" x14ac:dyDescent="0.25">
      <c r="A27" s="1">
        <v>12</v>
      </c>
      <c r="B27" s="63">
        <f t="shared" ca="1" si="0"/>
        <v>3.1849127359505767</v>
      </c>
      <c r="C27" s="63">
        <f t="shared" ca="1" si="5"/>
        <v>39.803622301679731</v>
      </c>
      <c r="D27" s="63">
        <f t="shared" ca="1" si="6"/>
        <v>39.803622301679731</v>
      </c>
      <c r="E27" s="63">
        <f t="shared" ca="1" si="1"/>
        <v>0</v>
      </c>
      <c r="F27" s="63">
        <f t="shared" ca="1" si="2"/>
        <v>1.7022774867575212</v>
      </c>
      <c r="G27" s="63">
        <f t="shared" ca="1" si="3"/>
        <v>41.505899788437254</v>
      </c>
      <c r="H27" s="63">
        <f t="shared" ca="1" si="4"/>
        <v>1.7022774867575237</v>
      </c>
    </row>
    <row r="28" spans="1:16" x14ac:dyDescent="0.25">
      <c r="A28" s="1">
        <v>13</v>
      </c>
      <c r="B28" s="63">
        <f t="shared" ca="1" si="0"/>
        <v>0.79186060402964109</v>
      </c>
      <c r="C28" s="63">
        <f t="shared" ca="1" si="5"/>
        <v>40.595482905709375</v>
      </c>
      <c r="D28" s="63">
        <f t="shared" ca="1" si="6"/>
        <v>41.505899788437254</v>
      </c>
      <c r="E28" s="63">
        <f t="shared" ca="1" si="1"/>
        <v>0.91041688272787979</v>
      </c>
      <c r="F28" s="63">
        <f t="shared" ca="1" si="2"/>
        <v>2.1844770546265555</v>
      </c>
      <c r="G28" s="63">
        <f t="shared" ca="1" si="3"/>
        <v>43.69037684306381</v>
      </c>
      <c r="H28" s="63">
        <f t="shared" ca="1" si="4"/>
        <v>3.0948939373544349</v>
      </c>
    </row>
    <row r="29" spans="1:16" x14ac:dyDescent="0.25">
      <c r="A29" s="1">
        <v>14</v>
      </c>
      <c r="B29" s="63">
        <f t="shared" ca="1" si="0"/>
        <v>2.2051821622889403</v>
      </c>
      <c r="C29" s="63">
        <f t="shared" ca="1" si="5"/>
        <v>42.800665067998317</v>
      </c>
      <c r="D29" s="63">
        <f t="shared" ca="1" si="6"/>
        <v>43.69037684306381</v>
      </c>
      <c r="E29" s="63">
        <f t="shared" ca="1" si="1"/>
        <v>0.88971177506549282</v>
      </c>
      <c r="F29" s="63">
        <f t="shared" ca="1" si="2"/>
        <v>2.1756295296791488</v>
      </c>
      <c r="G29" s="63">
        <f t="shared" ca="1" si="3"/>
        <v>45.866006372742959</v>
      </c>
      <c r="H29" s="63">
        <f t="shared" ca="1" si="4"/>
        <v>3.0653413047446421</v>
      </c>
    </row>
    <row r="30" spans="1:16" x14ac:dyDescent="0.25">
      <c r="A30" s="1">
        <v>15</v>
      </c>
      <c r="B30" s="63">
        <f t="shared" ca="1" si="0"/>
        <v>0.54867765453322059</v>
      </c>
      <c r="C30" s="63">
        <f t="shared" ca="1" si="5"/>
        <v>43.349342722531539</v>
      </c>
      <c r="D30" s="63">
        <f t="shared" ca="1" si="6"/>
        <v>45.866006372742959</v>
      </c>
      <c r="E30" s="63">
        <f t="shared" ca="1" si="1"/>
        <v>2.5166636502114201</v>
      </c>
      <c r="F30" s="63">
        <f t="shared" ca="1" si="2"/>
        <v>1.8062343197885062</v>
      </c>
      <c r="G30" s="63">
        <f t="shared" ca="1" si="3"/>
        <v>47.672240692531467</v>
      </c>
      <c r="H30" s="63">
        <f t="shared" ca="1" si="4"/>
        <v>4.3228979699999286</v>
      </c>
    </row>
    <row r="31" spans="1:16" x14ac:dyDescent="0.25">
      <c r="A31" s="1">
        <v>16</v>
      </c>
      <c r="B31" s="63">
        <f t="shared" ca="1" si="0"/>
        <v>4.8227950441220946</v>
      </c>
      <c r="C31" s="63">
        <f t="shared" ca="1" si="5"/>
        <v>48.172137766653634</v>
      </c>
      <c r="D31" s="63">
        <f t="shared" ca="1" si="6"/>
        <v>48.172137766653634</v>
      </c>
      <c r="E31" s="63">
        <f t="shared" ca="1" si="1"/>
        <v>0</v>
      </c>
      <c r="F31" s="63">
        <f t="shared" ca="1" si="2"/>
        <v>1.6273231046315257</v>
      </c>
      <c r="G31" s="63">
        <f t="shared" ca="1" si="3"/>
        <v>49.799460871285163</v>
      </c>
      <c r="H31" s="63">
        <f t="shared" ca="1" si="4"/>
        <v>1.6273231046315288</v>
      </c>
    </row>
    <row r="32" spans="1:16" x14ac:dyDescent="0.25">
      <c r="A32" s="1">
        <v>17</v>
      </c>
      <c r="B32" s="63">
        <f t="shared" ca="1" si="0"/>
        <v>1.0887200353513327</v>
      </c>
      <c r="C32" s="63">
        <f t="shared" ca="1" si="5"/>
        <v>49.260857802004963</v>
      </c>
      <c r="D32" s="63">
        <f t="shared" ca="1" si="6"/>
        <v>49.799460871285163</v>
      </c>
      <c r="E32" s="63">
        <f t="shared" ca="1" si="1"/>
        <v>0.53860306928019952</v>
      </c>
      <c r="F32" s="63">
        <f t="shared" ca="1" si="2"/>
        <v>1.3141286032546564</v>
      </c>
      <c r="G32" s="63">
        <f t="shared" ca="1" si="3"/>
        <v>51.113589474539822</v>
      </c>
      <c r="H32" s="63">
        <f t="shared" ca="1" si="4"/>
        <v>1.8527316725348584</v>
      </c>
    </row>
    <row r="33" spans="1:8" x14ac:dyDescent="0.25">
      <c r="A33" s="1">
        <v>18</v>
      </c>
      <c r="B33" s="63">
        <f t="shared" ca="1" si="0"/>
        <v>2.000064000246959</v>
      </c>
      <c r="C33" s="63">
        <f t="shared" ca="1" si="5"/>
        <v>51.260921802251922</v>
      </c>
      <c r="D33" s="63">
        <f t="shared" ca="1" si="6"/>
        <v>51.260921802251922</v>
      </c>
      <c r="E33" s="63">
        <f t="shared" ca="1" si="1"/>
        <v>0</v>
      </c>
      <c r="F33" s="63">
        <f t="shared" ca="1" si="2"/>
        <v>1.8769222727711474</v>
      </c>
      <c r="G33" s="63">
        <f t="shared" ca="1" si="3"/>
        <v>53.137844075023068</v>
      </c>
      <c r="H33" s="63">
        <f t="shared" ca="1" si="4"/>
        <v>1.8769222727711465</v>
      </c>
    </row>
    <row r="34" spans="1:8" x14ac:dyDescent="0.25">
      <c r="A34" s="1">
        <v>19</v>
      </c>
      <c r="B34" s="63">
        <f t="shared" ca="1" si="0"/>
        <v>2.3425577716175554</v>
      </c>
      <c r="C34" s="63">
        <f t="shared" ca="1" si="5"/>
        <v>53.603479573869478</v>
      </c>
      <c r="D34" s="63">
        <f t="shared" ca="1" si="6"/>
        <v>53.603479573869478</v>
      </c>
      <c r="E34" s="63">
        <f t="shared" ca="1" si="1"/>
        <v>0</v>
      </c>
      <c r="F34" s="63">
        <f t="shared" ca="1" si="2"/>
        <v>2.2267754158391204</v>
      </c>
      <c r="G34" s="63">
        <f t="shared" ca="1" si="3"/>
        <v>55.8302549897086</v>
      </c>
      <c r="H34" s="63">
        <f t="shared" ca="1" si="4"/>
        <v>2.2267754158391213</v>
      </c>
    </row>
    <row r="35" spans="1:8" x14ac:dyDescent="0.25">
      <c r="A35" s="1">
        <v>20</v>
      </c>
      <c r="B35" s="63">
        <f t="shared" ca="1" si="0"/>
        <v>4.4944785538686416E-3</v>
      </c>
      <c r="C35" s="63">
        <f t="shared" ca="1" si="5"/>
        <v>53.607974052423344</v>
      </c>
      <c r="D35" s="63">
        <f t="shared" ca="1" si="6"/>
        <v>55.8302549897086</v>
      </c>
      <c r="E35" s="63">
        <f t="shared" ca="1" si="1"/>
        <v>2.2222809372852552</v>
      </c>
      <c r="F35" s="63">
        <f t="shared" ca="1" si="2"/>
        <v>2.7721169238459233</v>
      </c>
      <c r="G35" s="63">
        <f t="shared" ca="1" si="3"/>
        <v>58.602371913554521</v>
      </c>
      <c r="H35" s="63">
        <f t="shared" ca="1" si="4"/>
        <v>4.9943978611311763</v>
      </c>
    </row>
    <row r="36" spans="1:8" x14ac:dyDescent="0.25">
      <c r="A36" s="1">
        <v>21</v>
      </c>
      <c r="B36" s="63">
        <f t="shared" ca="1" si="0"/>
        <v>0.56574367975685935</v>
      </c>
      <c r="C36" s="63">
        <f t="shared" ca="1" si="5"/>
        <v>54.173717732180201</v>
      </c>
      <c r="D36" s="63">
        <f t="shared" ca="1" si="6"/>
        <v>58.602371913554521</v>
      </c>
      <c r="E36" s="63">
        <f t="shared" ca="1" si="1"/>
        <v>4.4286541813743199</v>
      </c>
      <c r="F36" s="63">
        <f t="shared" ca="1" si="2"/>
        <v>2.1373948271697403</v>
      </c>
      <c r="G36" s="63">
        <f t="shared" ca="1" si="3"/>
        <v>60.739766740724264</v>
      </c>
      <c r="H36" s="63">
        <f t="shared" ca="1" si="4"/>
        <v>6.5660490085440628</v>
      </c>
    </row>
    <row r="37" spans="1:8" x14ac:dyDescent="0.25">
      <c r="A37" s="1">
        <v>22</v>
      </c>
      <c r="B37" s="63">
        <f t="shared" ca="1" si="0"/>
        <v>4.247963205180187</v>
      </c>
      <c r="C37" s="63">
        <f t="shared" ca="1" si="5"/>
        <v>58.421680937360385</v>
      </c>
      <c r="D37" s="63">
        <f t="shared" ca="1" si="6"/>
        <v>60.739766740724264</v>
      </c>
      <c r="E37" s="63">
        <f t="shared" ca="1" si="1"/>
        <v>2.3180858033638785</v>
      </c>
      <c r="F37" s="63">
        <f t="shared" ca="1" si="2"/>
        <v>1.7593639551077529</v>
      </c>
      <c r="G37" s="63">
        <f t="shared" ca="1" si="3"/>
        <v>62.499130695832015</v>
      </c>
      <c r="H37" s="63">
        <f t="shared" ca="1" si="4"/>
        <v>4.07744975847163</v>
      </c>
    </row>
    <row r="38" spans="1:8" x14ac:dyDescent="0.25">
      <c r="A38" s="1">
        <v>23</v>
      </c>
      <c r="B38" s="63">
        <f t="shared" ca="1" si="0"/>
        <v>3.9927705622105822</v>
      </c>
      <c r="C38" s="63">
        <f t="shared" ca="1" si="5"/>
        <v>62.414451499570966</v>
      </c>
      <c r="D38" s="63">
        <f t="shared" ca="1" si="6"/>
        <v>62.499130695832015</v>
      </c>
      <c r="E38" s="63">
        <f t="shared" ca="1" si="1"/>
        <v>8.4679196261049583E-2</v>
      </c>
      <c r="F38" s="63">
        <f t="shared" ca="1" si="2"/>
        <v>1.3527174327535301</v>
      </c>
      <c r="G38" s="63">
        <f t="shared" ca="1" si="3"/>
        <v>63.851848128585544</v>
      </c>
      <c r="H38" s="63">
        <f t="shared" ca="1" si="4"/>
        <v>1.4373966290145788</v>
      </c>
    </row>
    <row r="39" spans="1:8" x14ac:dyDescent="0.25">
      <c r="A39" s="1">
        <v>24</v>
      </c>
      <c r="B39" s="63">
        <f t="shared" ca="1" si="0"/>
        <v>3.3639435667206667</v>
      </c>
      <c r="C39" s="63">
        <f t="shared" ca="1" si="5"/>
        <v>65.778395066291637</v>
      </c>
      <c r="D39" s="63">
        <f t="shared" ca="1" si="6"/>
        <v>65.778395066291637</v>
      </c>
      <c r="E39" s="63">
        <f t="shared" ca="1" si="1"/>
        <v>0</v>
      </c>
      <c r="F39" s="63">
        <f t="shared" ca="1" si="2"/>
        <v>2.2148595074372124</v>
      </c>
      <c r="G39" s="63">
        <f t="shared" ca="1" si="3"/>
        <v>67.993254573728848</v>
      </c>
      <c r="H39" s="63">
        <f t="shared" ca="1" si="4"/>
        <v>2.2148595074372111</v>
      </c>
    </row>
    <row r="40" spans="1:8" x14ac:dyDescent="0.25">
      <c r="A40" s="1">
        <v>25</v>
      </c>
      <c r="B40" s="63">
        <f t="shared" ca="1" si="0"/>
        <v>4.3982420844137797</v>
      </c>
      <c r="C40" s="63">
        <f t="shared" ca="1" si="5"/>
        <v>70.176637150705417</v>
      </c>
      <c r="D40" s="63">
        <f t="shared" ca="1" si="6"/>
        <v>70.176637150705417</v>
      </c>
      <c r="E40" s="63">
        <f t="shared" ca="1" si="1"/>
        <v>0</v>
      </c>
      <c r="F40" s="63">
        <f t="shared" ca="1" si="2"/>
        <v>2.0880189659645048</v>
      </c>
      <c r="G40" s="63">
        <f t="shared" ca="1" si="3"/>
        <v>72.264656116669926</v>
      </c>
      <c r="H40" s="63">
        <f t="shared" ca="1" si="4"/>
        <v>2.0880189659645083</v>
      </c>
    </row>
    <row r="41" spans="1:8" x14ac:dyDescent="0.25">
      <c r="A41" s="1">
        <v>26</v>
      </c>
      <c r="B41" s="63">
        <f t="shared" ca="1" si="0"/>
        <v>1.4560812904860403</v>
      </c>
      <c r="C41" s="63">
        <f t="shared" ca="1" si="5"/>
        <v>71.632718441191457</v>
      </c>
      <c r="D41" s="63">
        <f t="shared" ca="1" si="6"/>
        <v>72.264656116669926</v>
      </c>
      <c r="E41" s="63">
        <f t="shared" ca="1" si="1"/>
        <v>0.63193767547846846</v>
      </c>
      <c r="F41" s="63">
        <f t="shared" ca="1" si="2"/>
        <v>2.0281719921362651</v>
      </c>
      <c r="G41" s="63">
        <f t="shared" ca="1" si="3"/>
        <v>74.292828108806191</v>
      </c>
      <c r="H41" s="63">
        <f t="shared" ca="1" si="4"/>
        <v>2.6601096676147336</v>
      </c>
    </row>
    <row r="42" spans="1:8" x14ac:dyDescent="0.25">
      <c r="A42" s="1">
        <v>27</v>
      </c>
      <c r="B42" s="63">
        <f t="shared" ca="1" si="0"/>
        <v>2.0290250722427547</v>
      </c>
      <c r="C42" s="63">
        <f t="shared" ca="1" si="5"/>
        <v>73.661743513434217</v>
      </c>
      <c r="D42" s="63">
        <f t="shared" ca="1" si="6"/>
        <v>74.292828108806191</v>
      </c>
      <c r="E42" s="63">
        <f t="shared" ca="1" si="1"/>
        <v>0.63108459537197348</v>
      </c>
      <c r="F42" s="63">
        <f t="shared" ca="1" si="2"/>
        <v>2.2893396741474068</v>
      </c>
      <c r="G42" s="63">
        <f t="shared" ca="1" si="3"/>
        <v>76.582167782953604</v>
      </c>
      <c r="H42" s="63">
        <f t="shared" ca="1" si="4"/>
        <v>2.9204242695193869</v>
      </c>
    </row>
    <row r="43" spans="1:8" x14ac:dyDescent="0.25">
      <c r="A43" s="1">
        <v>28</v>
      </c>
      <c r="B43" s="63">
        <f t="shared" ca="1" si="0"/>
        <v>4.4587422128103684</v>
      </c>
      <c r="C43" s="63">
        <f t="shared" ca="1" si="5"/>
        <v>78.120485726244581</v>
      </c>
      <c r="D43" s="63">
        <f t="shared" ca="1" si="6"/>
        <v>78.120485726244581</v>
      </c>
      <c r="E43" s="63">
        <f t="shared" ca="1" si="1"/>
        <v>0</v>
      </c>
      <c r="F43" s="63">
        <f t="shared" ca="1" si="2"/>
        <v>2.3137761642819781</v>
      </c>
      <c r="G43" s="63">
        <f t="shared" ca="1" si="3"/>
        <v>80.434261890526557</v>
      </c>
      <c r="H43" s="63">
        <f t="shared" ca="1" si="4"/>
        <v>2.3137761642819754</v>
      </c>
    </row>
    <row r="44" spans="1:8" x14ac:dyDescent="0.25">
      <c r="A44" s="1">
        <v>29</v>
      </c>
      <c r="B44" s="63">
        <f t="shared" ca="1" si="0"/>
        <v>0.93848774056828788</v>
      </c>
      <c r="C44" s="63">
        <f t="shared" ca="1" si="5"/>
        <v>79.058973466812873</v>
      </c>
      <c r="D44" s="63">
        <f t="shared" ca="1" si="6"/>
        <v>80.434261890526557</v>
      </c>
      <c r="E44" s="63">
        <f t="shared" ca="1" si="1"/>
        <v>1.375288423713684</v>
      </c>
      <c r="F44" s="63">
        <f t="shared" ca="1" si="2"/>
        <v>2.2489756682198641</v>
      </c>
      <c r="G44" s="63">
        <f t="shared" ca="1" si="3"/>
        <v>82.683237558746427</v>
      </c>
      <c r="H44" s="63">
        <f t="shared" ca="1" si="4"/>
        <v>3.6242640919335543</v>
      </c>
    </row>
    <row r="45" spans="1:8" x14ac:dyDescent="0.25">
      <c r="A45" s="1">
        <v>30</v>
      </c>
      <c r="B45" s="63">
        <f t="shared" ca="1" si="0"/>
        <v>0.6922944571513473</v>
      </c>
      <c r="C45" s="63">
        <f t="shared" ca="1" si="5"/>
        <v>79.751267923964221</v>
      </c>
      <c r="D45" s="63">
        <f t="shared" ca="1" si="6"/>
        <v>82.683237558746427</v>
      </c>
      <c r="E45" s="63">
        <f t="shared" ca="1" si="1"/>
        <v>2.931969634782206</v>
      </c>
      <c r="F45" s="63">
        <f t="shared" ca="1" si="2"/>
        <v>0.89739972035724569</v>
      </c>
      <c r="G45" s="63">
        <f t="shared" ca="1" si="3"/>
        <v>83.580637279103669</v>
      </c>
      <c r="H45" s="63">
        <f t="shared" ca="1" si="4"/>
        <v>3.8293693551394483</v>
      </c>
    </row>
    <row r="46" spans="1:8" x14ac:dyDescent="0.25">
      <c r="A46" s="1">
        <v>31</v>
      </c>
      <c r="B46" s="63">
        <f t="shared" ca="1" si="0"/>
        <v>4.297864720631738</v>
      </c>
      <c r="C46" s="63">
        <f t="shared" ca="1" si="5"/>
        <v>84.049132644595957</v>
      </c>
      <c r="D46" s="63">
        <f t="shared" ca="1" si="6"/>
        <v>84.049132644595957</v>
      </c>
      <c r="E46" s="63">
        <f t="shared" ca="1" si="1"/>
        <v>0</v>
      </c>
      <c r="F46" s="63">
        <f t="shared" ca="1" si="2"/>
        <v>2.2407240660077998</v>
      </c>
      <c r="G46" s="63">
        <f t="shared" ca="1" si="3"/>
        <v>86.289856710603758</v>
      </c>
      <c r="H46" s="63">
        <f t="shared" ca="1" si="4"/>
        <v>2.2407240660078003</v>
      </c>
    </row>
    <row r="47" spans="1:8" x14ac:dyDescent="0.25">
      <c r="A47" s="1">
        <v>32</v>
      </c>
      <c r="B47" s="63">
        <f t="shared" ca="1" si="0"/>
        <v>4.7085437479851011</v>
      </c>
      <c r="C47" s="63">
        <f t="shared" ca="1" si="5"/>
        <v>88.757676392581061</v>
      </c>
      <c r="D47" s="63">
        <f t="shared" ca="1" si="6"/>
        <v>88.757676392581061</v>
      </c>
      <c r="E47" s="63">
        <f t="shared" ca="1" si="1"/>
        <v>0</v>
      </c>
      <c r="F47" s="63">
        <f t="shared" ca="1" si="2"/>
        <v>2.1988689624610993</v>
      </c>
      <c r="G47" s="63">
        <f t="shared" ca="1" si="3"/>
        <v>90.956545355042167</v>
      </c>
      <c r="H47" s="63">
        <f t="shared" ca="1" si="4"/>
        <v>2.1988689624611055</v>
      </c>
    </row>
    <row r="48" spans="1:8" x14ac:dyDescent="0.25">
      <c r="A48" s="1">
        <v>33</v>
      </c>
      <c r="B48" s="63">
        <f t="shared" ca="1" si="0"/>
        <v>2.1791645070298897</v>
      </c>
      <c r="C48" s="63">
        <f t="shared" ca="1" si="5"/>
        <v>90.936840899610957</v>
      </c>
      <c r="D48" s="63">
        <f t="shared" ca="1" si="6"/>
        <v>90.956545355042167</v>
      </c>
      <c r="E48" s="63">
        <f t="shared" ca="1" si="1"/>
        <v>1.9704455431210022E-2</v>
      </c>
      <c r="F48" s="63">
        <f t="shared" ca="1" si="2"/>
        <v>2.5522879740277151</v>
      </c>
      <c r="G48" s="63">
        <f t="shared" ca="1" si="3"/>
        <v>93.508833329069887</v>
      </c>
      <c r="H48" s="63">
        <f t="shared" ca="1" si="4"/>
        <v>2.5719924294589305</v>
      </c>
    </row>
    <row r="49" spans="1:8" x14ac:dyDescent="0.25">
      <c r="A49" s="1">
        <v>34</v>
      </c>
      <c r="B49" s="63">
        <f t="shared" ca="1" si="0"/>
        <v>3.0915286688658639</v>
      </c>
      <c r="C49" s="63">
        <f t="shared" ca="1" si="5"/>
        <v>94.028369568476819</v>
      </c>
      <c r="D49" s="63">
        <f t="shared" ca="1" si="6"/>
        <v>94.028369568476819</v>
      </c>
      <c r="E49" s="63">
        <f t="shared" ca="1" si="1"/>
        <v>0</v>
      </c>
      <c r="F49" s="63">
        <f t="shared" ca="1" si="2"/>
        <v>1.352111226827668</v>
      </c>
      <c r="G49" s="63">
        <f t="shared" ca="1" si="3"/>
        <v>95.380480795304493</v>
      </c>
      <c r="H49" s="63">
        <f t="shared" ca="1" si="4"/>
        <v>1.3521112268276738</v>
      </c>
    </row>
    <row r="50" spans="1:8" x14ac:dyDescent="0.25">
      <c r="A50" s="1">
        <v>35</v>
      </c>
      <c r="B50" s="63">
        <f t="shared" ca="1" si="0"/>
        <v>1.62585979530113</v>
      </c>
      <c r="C50" s="63">
        <f t="shared" ca="1" si="5"/>
        <v>95.654229363777944</v>
      </c>
      <c r="D50" s="63">
        <f t="shared" ca="1" si="6"/>
        <v>95.654229363777944</v>
      </c>
      <c r="E50" s="63">
        <f t="shared" ca="1" si="1"/>
        <v>0</v>
      </c>
      <c r="F50" s="63">
        <f t="shared" ca="1" si="2"/>
        <v>1.2309205217197023</v>
      </c>
      <c r="G50" s="63">
        <f t="shared" ca="1" si="3"/>
        <v>96.88514988549764</v>
      </c>
      <c r="H50" s="63">
        <f t="shared" ca="1" si="4"/>
        <v>1.2309205217196961</v>
      </c>
    </row>
    <row r="51" spans="1:8" x14ac:dyDescent="0.25">
      <c r="A51" s="1">
        <v>36</v>
      </c>
      <c r="B51" s="63">
        <f t="shared" ca="1" si="0"/>
        <v>0.85552524411154685</v>
      </c>
      <c r="C51" s="63">
        <f t="shared" ca="1" si="5"/>
        <v>96.509754607889491</v>
      </c>
      <c r="D51" s="63">
        <f t="shared" ca="1" si="6"/>
        <v>96.88514988549764</v>
      </c>
      <c r="E51" s="63">
        <f t="shared" ca="1" si="1"/>
        <v>0.37539527760814906</v>
      </c>
      <c r="F51" s="63">
        <f t="shared" ca="1" si="2"/>
        <v>1.6376431438116754</v>
      </c>
      <c r="G51" s="63">
        <f t="shared" ca="1" si="3"/>
        <v>98.522793029309312</v>
      </c>
      <c r="H51" s="63">
        <f t="shared" ca="1" si="4"/>
        <v>2.0130384214198216</v>
      </c>
    </row>
    <row r="52" spans="1:8" x14ac:dyDescent="0.25">
      <c r="A52" s="1">
        <v>37</v>
      </c>
      <c r="B52" s="63">
        <f t="shared" ca="1" si="0"/>
        <v>0.64587170327916166</v>
      </c>
      <c r="C52" s="63">
        <f t="shared" ca="1" si="5"/>
        <v>97.155626311168646</v>
      </c>
      <c r="D52" s="63">
        <f t="shared" ca="1" si="6"/>
        <v>98.522793029309312</v>
      </c>
      <c r="E52" s="63">
        <f t="shared" ca="1" si="1"/>
        <v>1.3671667181406661</v>
      </c>
      <c r="F52" s="63">
        <f t="shared" ca="1" si="2"/>
        <v>0.55333809355278296</v>
      </c>
      <c r="G52" s="63">
        <f t="shared" ca="1" si="3"/>
        <v>99.076131122862094</v>
      </c>
      <c r="H52" s="63">
        <f t="shared" ca="1" si="4"/>
        <v>1.9205048116934478</v>
      </c>
    </row>
    <row r="53" spans="1:8" x14ac:dyDescent="0.25">
      <c r="A53" s="1">
        <v>38</v>
      </c>
      <c r="B53" s="63">
        <f t="shared" ca="1" si="0"/>
        <v>0.64881833065433492</v>
      </c>
      <c r="C53" s="63">
        <f t="shared" ca="1" si="5"/>
        <v>97.804444641822982</v>
      </c>
      <c r="D53" s="63">
        <f t="shared" ca="1" si="6"/>
        <v>99.076131122862094</v>
      </c>
      <c r="E53" s="63">
        <f t="shared" ca="1" si="1"/>
        <v>1.2716864810391115</v>
      </c>
      <c r="F53" s="63">
        <f t="shared" ca="1" si="2"/>
        <v>1.7653504477120925</v>
      </c>
      <c r="G53" s="63">
        <f t="shared" ca="1" si="3"/>
        <v>100.84148157057419</v>
      </c>
      <c r="H53" s="63">
        <f t="shared" ca="1" si="4"/>
        <v>3.0370369287512062</v>
      </c>
    </row>
    <row r="54" spans="1:8" x14ac:dyDescent="0.25">
      <c r="A54" s="1">
        <v>39</v>
      </c>
      <c r="B54" s="63">
        <f t="shared" ca="1" si="0"/>
        <v>0.91290787370809034</v>
      </c>
      <c r="C54" s="63">
        <f t="shared" ca="1" si="5"/>
        <v>98.717352515531076</v>
      </c>
      <c r="D54" s="63">
        <f t="shared" ca="1" si="6"/>
        <v>100.84148157057419</v>
      </c>
      <c r="E54" s="63">
        <f t="shared" ca="1" si="1"/>
        <v>2.1241290550431131</v>
      </c>
      <c r="F54" s="63">
        <f t="shared" ca="1" si="2"/>
        <v>1.9458837340135748</v>
      </c>
      <c r="G54" s="63">
        <f t="shared" ca="1" si="3"/>
        <v>102.78736530458777</v>
      </c>
      <c r="H54" s="63">
        <f t="shared" ca="1" si="4"/>
        <v>4.0700127890566904</v>
      </c>
    </row>
    <row r="55" spans="1:8" x14ac:dyDescent="0.25">
      <c r="A55" s="1">
        <v>40</v>
      </c>
      <c r="B55" s="63">
        <f t="shared" ca="1" si="0"/>
        <v>0.3688052335449965</v>
      </c>
      <c r="C55" s="63">
        <f t="shared" ca="1" si="5"/>
        <v>99.086157749076065</v>
      </c>
      <c r="D55" s="63">
        <f t="shared" ca="1" si="6"/>
        <v>102.78736530458777</v>
      </c>
      <c r="E55" s="63">
        <f t="shared" ca="1" si="1"/>
        <v>3.7012075555117008</v>
      </c>
      <c r="F55" s="63">
        <f t="shared" ca="1" si="2"/>
        <v>2.5410286155796276</v>
      </c>
      <c r="G55" s="63">
        <f t="shared" ca="1" si="3"/>
        <v>105.3283939201674</v>
      </c>
      <c r="H55" s="63">
        <f t="shared" ca="1" si="4"/>
        <v>6.242236171091335</v>
      </c>
    </row>
    <row r="56" spans="1:8" x14ac:dyDescent="0.25">
      <c r="A56" s="1">
        <v>41</v>
      </c>
      <c r="B56" s="63">
        <f t="shared" ca="1" si="0"/>
        <v>3.3853165299294519</v>
      </c>
      <c r="C56" s="63">
        <f t="shared" ca="1" si="5"/>
        <v>102.47147427900552</v>
      </c>
      <c r="D56" s="63">
        <f t="shared" ca="1" si="6"/>
        <v>105.3283939201674</v>
      </c>
      <c r="E56" s="63">
        <f t="shared" ca="1" si="1"/>
        <v>2.8569196411618805</v>
      </c>
      <c r="F56" s="63">
        <f t="shared" ca="1" si="2"/>
        <v>1.9085177587693432</v>
      </c>
      <c r="G56" s="63">
        <f t="shared" ca="1" si="3"/>
        <v>107.23691167893675</v>
      </c>
      <c r="H56" s="63">
        <f t="shared" ca="1" si="4"/>
        <v>4.7654373999312298</v>
      </c>
    </row>
    <row r="57" spans="1:8" x14ac:dyDescent="0.25">
      <c r="A57" s="1">
        <v>42</v>
      </c>
      <c r="B57" s="63">
        <f t="shared" ca="1" si="0"/>
        <v>3.9894856986718263</v>
      </c>
      <c r="C57" s="63">
        <f t="shared" ca="1" si="5"/>
        <v>106.46095997767735</v>
      </c>
      <c r="D57" s="63">
        <f t="shared" ca="1" si="6"/>
        <v>107.23691167893675</v>
      </c>
      <c r="E57" s="63">
        <f t="shared" ca="1" si="1"/>
        <v>0.77595170125940172</v>
      </c>
      <c r="F57" s="63">
        <f t="shared" ca="1" si="2"/>
        <v>2.2306707644925678</v>
      </c>
      <c r="G57" s="63">
        <f t="shared" ca="1" si="3"/>
        <v>109.46758244342932</v>
      </c>
      <c r="H57" s="63">
        <f t="shared" ca="1" si="4"/>
        <v>3.006622465751974</v>
      </c>
    </row>
    <row r="58" spans="1:8" x14ac:dyDescent="0.25">
      <c r="A58" s="1">
        <v>43</v>
      </c>
      <c r="B58" s="63">
        <f t="shared" ca="1" si="0"/>
        <v>0.25976567863385758</v>
      </c>
      <c r="C58" s="63">
        <f t="shared" ca="1" si="5"/>
        <v>106.7207256563112</v>
      </c>
      <c r="D58" s="63">
        <f t="shared" ca="1" si="6"/>
        <v>109.46758244342932</v>
      </c>
      <c r="E58" s="63">
        <f t="shared" ca="1" si="1"/>
        <v>2.7468567871181193</v>
      </c>
      <c r="F58" s="63">
        <f t="shared" ca="1" si="2"/>
        <v>2.0993607441901867</v>
      </c>
      <c r="G58" s="63">
        <f t="shared" ca="1" si="3"/>
        <v>111.56694318761951</v>
      </c>
      <c r="H58" s="63">
        <f t="shared" ca="1" si="4"/>
        <v>4.8462175313083122</v>
      </c>
    </row>
    <row r="59" spans="1:8" x14ac:dyDescent="0.25">
      <c r="A59" s="1">
        <v>44</v>
      </c>
      <c r="B59" s="63">
        <f t="shared" ca="1" si="0"/>
        <v>4.9874293166323271</v>
      </c>
      <c r="C59" s="63">
        <f t="shared" ca="1" si="5"/>
        <v>111.70815497294353</v>
      </c>
      <c r="D59" s="63">
        <f t="shared" ca="1" si="6"/>
        <v>111.70815497294353</v>
      </c>
      <c r="E59" s="63">
        <f t="shared" ca="1" si="1"/>
        <v>0</v>
      </c>
      <c r="F59" s="63">
        <f t="shared" ca="1" si="2"/>
        <v>2.3957513908122205</v>
      </c>
      <c r="G59" s="63">
        <f t="shared" ca="1" si="3"/>
        <v>114.10390636375575</v>
      </c>
      <c r="H59" s="63">
        <f t="shared" ca="1" si="4"/>
        <v>2.3957513908122223</v>
      </c>
    </row>
    <row r="60" spans="1:8" x14ac:dyDescent="0.25">
      <c r="A60" s="1">
        <v>45</v>
      </c>
      <c r="B60" s="63">
        <f t="shared" ca="1" si="0"/>
        <v>2.0933491782914815</v>
      </c>
      <c r="C60" s="63">
        <f t="shared" ca="1" si="5"/>
        <v>113.80150415123501</v>
      </c>
      <c r="D60" s="63">
        <f t="shared" ca="1" si="6"/>
        <v>114.10390636375575</v>
      </c>
      <c r="E60" s="63">
        <f t="shared" ca="1" si="1"/>
        <v>0.30240221252074662</v>
      </c>
      <c r="F60" s="63">
        <f t="shared" ca="1" si="2"/>
        <v>1.9168203401017376</v>
      </c>
      <c r="G60" s="63">
        <f t="shared" ca="1" si="3"/>
        <v>116.02072670385749</v>
      </c>
      <c r="H60" s="63">
        <f t="shared" ca="1" si="4"/>
        <v>2.2192225526224831</v>
      </c>
    </row>
    <row r="61" spans="1:8" x14ac:dyDescent="0.25">
      <c r="A61" s="1">
        <v>46</v>
      </c>
      <c r="B61" s="63">
        <f t="shared" ca="1" si="0"/>
        <v>4.4427417432065646</v>
      </c>
      <c r="C61" s="63">
        <f t="shared" ca="1" si="5"/>
        <v>118.24424589444158</v>
      </c>
      <c r="D61" s="63">
        <f t="shared" ca="1" si="6"/>
        <v>118.24424589444158</v>
      </c>
      <c r="E61" s="63">
        <f t="shared" ca="1" si="1"/>
        <v>0</v>
      </c>
      <c r="F61" s="63">
        <f t="shared" ca="1" si="2"/>
        <v>1.5267883805291262</v>
      </c>
      <c r="G61" s="63">
        <f t="shared" ca="1" si="3"/>
        <v>119.7710342749707</v>
      </c>
      <c r="H61" s="63">
        <f t="shared" ca="1" si="4"/>
        <v>1.5267883805291262</v>
      </c>
    </row>
    <row r="62" spans="1:8" x14ac:dyDescent="0.25">
      <c r="A62" s="1">
        <v>47</v>
      </c>
      <c r="B62" s="63">
        <f t="shared" ca="1" si="0"/>
        <v>3.2351086415201591</v>
      </c>
      <c r="C62" s="63">
        <f t="shared" ca="1" si="5"/>
        <v>121.47935453596173</v>
      </c>
      <c r="D62" s="63">
        <f t="shared" ca="1" si="6"/>
        <v>121.47935453596173</v>
      </c>
      <c r="E62" s="63">
        <f t="shared" ca="1" si="1"/>
        <v>0</v>
      </c>
      <c r="F62" s="63">
        <f t="shared" ca="1" si="2"/>
        <v>1.7446820895362851</v>
      </c>
      <c r="G62" s="63">
        <f t="shared" ca="1" si="3"/>
        <v>123.22403662549802</v>
      </c>
      <c r="H62" s="63">
        <f t="shared" ca="1" si="4"/>
        <v>1.7446820895362833</v>
      </c>
    </row>
    <row r="63" spans="1:8" x14ac:dyDescent="0.25">
      <c r="A63" s="1">
        <v>48</v>
      </c>
      <c r="B63" s="63">
        <f t="shared" ca="1" si="0"/>
        <v>4.8984964983316379</v>
      </c>
      <c r="C63" s="63">
        <f t="shared" ca="1" si="5"/>
        <v>126.37785103429337</v>
      </c>
      <c r="D63" s="63">
        <f t="shared" ca="1" si="6"/>
        <v>126.37785103429337</v>
      </c>
      <c r="E63" s="63">
        <f t="shared" ca="1" si="1"/>
        <v>0</v>
      </c>
      <c r="F63" s="63">
        <f t="shared" ca="1" si="2"/>
        <v>2.2997279720786046</v>
      </c>
      <c r="G63" s="63">
        <f t="shared" ca="1" si="3"/>
        <v>128.67757900637199</v>
      </c>
      <c r="H63" s="63">
        <f t="shared" ca="1" si="4"/>
        <v>2.2997279720786139</v>
      </c>
    </row>
    <row r="64" spans="1:8" x14ac:dyDescent="0.25">
      <c r="A64" s="1">
        <v>49</v>
      </c>
      <c r="B64" s="63">
        <f t="shared" ca="1" si="0"/>
        <v>1.6413515012323787</v>
      </c>
      <c r="C64" s="63">
        <f t="shared" ca="1" si="5"/>
        <v>128.01920253552575</v>
      </c>
      <c r="D64" s="63">
        <f t="shared" ca="1" si="6"/>
        <v>128.67757900637199</v>
      </c>
      <c r="E64" s="63">
        <f t="shared" ca="1" si="1"/>
        <v>0.65837647084623541</v>
      </c>
      <c r="F64" s="63">
        <f t="shared" ca="1" si="2"/>
        <v>2.4012113568605788</v>
      </c>
      <c r="G64" s="63">
        <f t="shared" ca="1" si="3"/>
        <v>131.07879036323257</v>
      </c>
      <c r="H64" s="63">
        <f t="shared" ca="1" si="4"/>
        <v>3.0595878277068209</v>
      </c>
    </row>
    <row r="65" spans="1:8" x14ac:dyDescent="0.25">
      <c r="A65" s="1">
        <v>50</v>
      </c>
      <c r="B65" s="63">
        <f t="shared" ca="1" si="0"/>
        <v>2.244600110960806</v>
      </c>
      <c r="C65" s="63">
        <f t="shared" ca="1" si="5"/>
        <v>130.26380264648657</v>
      </c>
      <c r="D65" s="63">
        <f t="shared" ca="1" si="6"/>
        <v>131.07879036323257</v>
      </c>
      <c r="E65" s="63">
        <f t="shared" ca="1" si="1"/>
        <v>0.81498771674600334</v>
      </c>
      <c r="F65" s="63">
        <f t="shared" ca="1" si="2"/>
        <v>1.8277925670849435</v>
      </c>
      <c r="G65" s="63">
        <f t="shared" ca="1" si="3"/>
        <v>132.90658293031751</v>
      </c>
      <c r="H65" s="63">
        <f t="shared" ca="1" si="4"/>
        <v>2.6427802838309447</v>
      </c>
    </row>
    <row r="66" spans="1:8" x14ac:dyDescent="0.25">
      <c r="A66" s="1">
        <v>51</v>
      </c>
      <c r="B66" s="63">
        <f t="shared" ca="1" si="0"/>
        <v>3.1317553762848851</v>
      </c>
      <c r="C66" s="63">
        <f t="shared" ca="1" si="5"/>
        <v>133.39555802277144</v>
      </c>
      <c r="D66" s="63">
        <f t="shared" ca="1" si="6"/>
        <v>133.39555802277144</v>
      </c>
      <c r="E66" s="63">
        <f t="shared" ca="1" si="1"/>
        <v>0</v>
      </c>
      <c r="F66" s="63">
        <f t="shared" ca="1" si="2"/>
        <v>2.2435620340655036</v>
      </c>
      <c r="G66" s="63">
        <f t="shared" ca="1" si="3"/>
        <v>135.63912005683693</v>
      </c>
      <c r="H66" s="63">
        <f t="shared" ca="1" si="4"/>
        <v>2.2435620340654907</v>
      </c>
    </row>
    <row r="67" spans="1:8" x14ac:dyDescent="0.25">
      <c r="A67" s="1">
        <v>52</v>
      </c>
      <c r="B67" s="63">
        <f t="shared" ca="1" si="0"/>
        <v>4.0850612669251838</v>
      </c>
      <c r="C67" s="63">
        <f t="shared" ca="1" si="5"/>
        <v>137.48061928969662</v>
      </c>
      <c r="D67" s="63">
        <f t="shared" ca="1" si="6"/>
        <v>137.48061928969662</v>
      </c>
      <c r="E67" s="63">
        <f t="shared" ca="1" si="1"/>
        <v>0</v>
      </c>
      <c r="F67" s="63">
        <f t="shared" ca="1" si="2"/>
        <v>2.4547969320474943</v>
      </c>
      <c r="G67" s="63">
        <f t="shared" ca="1" si="3"/>
        <v>139.93541622174411</v>
      </c>
      <c r="H67" s="63">
        <f t="shared" ca="1" si="4"/>
        <v>2.4547969320474863</v>
      </c>
    </row>
    <row r="68" spans="1:8" x14ac:dyDescent="0.25">
      <c r="A68" s="1">
        <v>53</v>
      </c>
      <c r="B68" s="63">
        <f t="shared" ca="1" si="0"/>
        <v>1.9269784824286629</v>
      </c>
      <c r="C68" s="63">
        <f t="shared" ca="1" si="5"/>
        <v>139.40759777212529</v>
      </c>
      <c r="D68" s="63">
        <f t="shared" ca="1" si="6"/>
        <v>139.93541622174411</v>
      </c>
      <c r="E68" s="63">
        <f t="shared" ca="1" si="1"/>
        <v>0.5278184496188203</v>
      </c>
      <c r="F68" s="63">
        <f t="shared" ca="1" si="2"/>
        <v>1.7358574406158831</v>
      </c>
      <c r="G68" s="63">
        <f t="shared" ca="1" si="3"/>
        <v>141.67127366235999</v>
      </c>
      <c r="H68" s="63">
        <f t="shared" ca="1" si="4"/>
        <v>2.2636758902347083</v>
      </c>
    </row>
    <row r="69" spans="1:8" x14ac:dyDescent="0.25">
      <c r="A69" s="1">
        <v>54</v>
      </c>
      <c r="B69" s="63">
        <f t="shared" ca="1" si="0"/>
        <v>0.93542408466274152</v>
      </c>
      <c r="C69" s="63">
        <f t="shared" ca="1" si="5"/>
        <v>140.34302185678803</v>
      </c>
      <c r="D69" s="63">
        <f t="shared" ca="1" si="6"/>
        <v>141.67127366235999</v>
      </c>
      <c r="E69" s="63">
        <f t="shared" ca="1" si="1"/>
        <v>1.3282518055719663</v>
      </c>
      <c r="F69" s="63">
        <f t="shared" ca="1" si="2"/>
        <v>1.8475283368979731</v>
      </c>
      <c r="G69" s="63">
        <f t="shared" ca="1" si="3"/>
        <v>143.51880199925796</v>
      </c>
      <c r="H69" s="63">
        <f t="shared" ca="1" si="4"/>
        <v>3.1757801424699323</v>
      </c>
    </row>
    <row r="70" spans="1:8" x14ac:dyDescent="0.25">
      <c r="A70" s="1">
        <v>55</v>
      </c>
      <c r="B70" s="63">
        <f t="shared" ca="1" si="0"/>
        <v>3.2144184820995991</v>
      </c>
      <c r="C70" s="63">
        <f t="shared" ca="1" si="5"/>
        <v>143.55744033888763</v>
      </c>
      <c r="D70" s="63">
        <f t="shared" ca="1" si="6"/>
        <v>143.55744033888763</v>
      </c>
      <c r="E70" s="63">
        <f t="shared" ca="1" si="1"/>
        <v>0</v>
      </c>
      <c r="F70" s="63">
        <f t="shared" ca="1" si="2"/>
        <v>1.7676833708496742</v>
      </c>
      <c r="G70" s="63">
        <f t="shared" ca="1" si="3"/>
        <v>145.32512370973731</v>
      </c>
      <c r="H70" s="63">
        <f t="shared" ca="1" si="4"/>
        <v>1.7676833708496815</v>
      </c>
    </row>
    <row r="71" spans="1:8" x14ac:dyDescent="0.25">
      <c r="A71" s="1">
        <v>56</v>
      </c>
      <c r="B71" s="63">
        <f t="shared" ca="1" si="0"/>
        <v>0.46020574803348147</v>
      </c>
      <c r="C71" s="63">
        <f t="shared" ca="1" si="5"/>
        <v>144.0176460869211</v>
      </c>
      <c r="D71" s="63">
        <f t="shared" ca="1" si="6"/>
        <v>145.32512370973731</v>
      </c>
      <c r="E71" s="63">
        <f t="shared" ca="1" si="1"/>
        <v>1.3074776228162079</v>
      </c>
      <c r="F71" s="63">
        <f t="shared" ca="1" si="2"/>
        <v>2.335600336980475</v>
      </c>
      <c r="G71" s="63">
        <f t="shared" ca="1" si="3"/>
        <v>147.66072404671777</v>
      </c>
      <c r="H71" s="63">
        <f t="shared" ca="1" si="4"/>
        <v>3.6430779597966705</v>
      </c>
    </row>
    <row r="72" spans="1:8" x14ac:dyDescent="0.25">
      <c r="A72" s="1">
        <v>57</v>
      </c>
      <c r="B72" s="63">
        <f t="shared" ca="1" si="0"/>
        <v>0.89327640697186184</v>
      </c>
      <c r="C72" s="63">
        <f t="shared" ca="1" si="5"/>
        <v>144.91092249389297</v>
      </c>
      <c r="D72" s="63">
        <f t="shared" ca="1" si="6"/>
        <v>147.66072404671777</v>
      </c>
      <c r="E72" s="63">
        <f t="shared" ca="1" si="1"/>
        <v>2.7498015528248061</v>
      </c>
      <c r="F72" s="63">
        <f t="shared" ca="1" si="2"/>
        <v>1.5129218662392518</v>
      </c>
      <c r="G72" s="63">
        <f t="shared" ca="1" si="3"/>
        <v>149.17364591295703</v>
      </c>
      <c r="H72" s="63">
        <f t="shared" ca="1" si="4"/>
        <v>4.2627234190640593</v>
      </c>
    </row>
    <row r="73" spans="1:8" x14ac:dyDescent="0.25">
      <c r="A73" s="1">
        <v>58</v>
      </c>
      <c r="B73" s="63">
        <f t="shared" ca="1" si="0"/>
        <v>0.46678161808336172</v>
      </c>
      <c r="C73" s="63">
        <f t="shared" ca="1" si="5"/>
        <v>145.37770411197633</v>
      </c>
      <c r="D73" s="63">
        <f t="shared" ca="1" si="6"/>
        <v>149.17364591295703</v>
      </c>
      <c r="E73" s="63">
        <f t="shared" ca="1" si="1"/>
        <v>3.7959418009806996</v>
      </c>
      <c r="F73" s="63">
        <f t="shared" ca="1" si="2"/>
        <v>1.8996715831066915</v>
      </c>
      <c r="G73" s="63">
        <f t="shared" ca="1" si="3"/>
        <v>151.07331749606371</v>
      </c>
      <c r="H73" s="63">
        <f t="shared" ca="1" si="4"/>
        <v>5.6956133840873804</v>
      </c>
    </row>
    <row r="74" spans="1:8" x14ac:dyDescent="0.25">
      <c r="A74" s="1">
        <v>59</v>
      </c>
      <c r="B74" s="63">
        <f t="shared" ca="1" si="0"/>
        <v>1.0199849695950274</v>
      </c>
      <c r="C74" s="63">
        <f t="shared" ca="1" si="5"/>
        <v>146.39768908157134</v>
      </c>
      <c r="D74" s="63">
        <f t="shared" ca="1" si="6"/>
        <v>151.07331749606371</v>
      </c>
      <c r="E74" s="63">
        <f t="shared" ca="1" si="1"/>
        <v>4.6756284144923654</v>
      </c>
      <c r="F74" s="63">
        <f t="shared" ca="1" si="2"/>
        <v>2.1555107457045324</v>
      </c>
      <c r="G74" s="63">
        <f t="shared" ca="1" si="3"/>
        <v>153.22882824176824</v>
      </c>
      <c r="H74" s="63">
        <f t="shared" ca="1" si="4"/>
        <v>6.8311391601968978</v>
      </c>
    </row>
    <row r="75" spans="1:8" x14ac:dyDescent="0.25">
      <c r="A75" s="1">
        <v>60</v>
      </c>
      <c r="B75" s="63">
        <f t="shared" ca="1" si="0"/>
        <v>2.0131447470822712</v>
      </c>
      <c r="C75" s="63">
        <f t="shared" ca="1" si="5"/>
        <v>148.41083382865361</v>
      </c>
      <c r="D75" s="63">
        <f t="shared" ca="1" si="6"/>
        <v>153.22882824176824</v>
      </c>
      <c r="E75" s="63">
        <f t="shared" ca="1" si="1"/>
        <v>4.8179944131146328</v>
      </c>
      <c r="F75" s="63">
        <f t="shared" ca="1" si="2"/>
        <v>2.4606960700372662</v>
      </c>
      <c r="G75" s="63">
        <f t="shared" ca="1" si="3"/>
        <v>155.68952431180551</v>
      </c>
      <c r="H75" s="63">
        <f t="shared" ca="1" si="4"/>
        <v>7.2786904831519053</v>
      </c>
    </row>
    <row r="76" spans="1:8" x14ac:dyDescent="0.25">
      <c r="A76" s="1">
        <v>61</v>
      </c>
      <c r="B76" s="63">
        <f t="shared" ca="1" si="0"/>
        <v>1.4460282535742308</v>
      </c>
      <c r="C76" s="63">
        <f t="shared" ca="1" si="5"/>
        <v>149.85686208222785</v>
      </c>
      <c r="D76" s="63">
        <f t="shared" ca="1" si="6"/>
        <v>155.68952431180551</v>
      </c>
      <c r="E76" s="63">
        <f t="shared" ca="1" si="1"/>
        <v>5.8326622295776644</v>
      </c>
      <c r="F76" s="63">
        <f t="shared" ca="1" si="2"/>
        <v>2.2898929162808463</v>
      </c>
      <c r="G76" s="63">
        <f t="shared" ca="1" si="3"/>
        <v>157.97941722808636</v>
      </c>
      <c r="H76" s="63">
        <f t="shared" ca="1" si="4"/>
        <v>8.122555145858513</v>
      </c>
    </row>
    <row r="77" spans="1:8" x14ac:dyDescent="0.25">
      <c r="A77" s="1">
        <v>62</v>
      </c>
      <c r="B77" s="63">
        <f t="shared" ca="1" si="0"/>
        <v>2.0901643564927768</v>
      </c>
      <c r="C77" s="63">
        <f t="shared" ca="1" si="5"/>
        <v>151.94702643872063</v>
      </c>
      <c r="D77" s="63">
        <f t="shared" ca="1" si="6"/>
        <v>157.97941722808636</v>
      </c>
      <c r="E77" s="63">
        <f t="shared" ca="1" si="1"/>
        <v>6.0323907893657349</v>
      </c>
      <c r="F77" s="63">
        <f t="shared" ca="1" si="2"/>
        <v>1.8972041072438763</v>
      </c>
      <c r="G77" s="63">
        <f t="shared" ca="1" si="3"/>
        <v>159.87662133533024</v>
      </c>
      <c r="H77" s="63">
        <f t="shared" ca="1" si="4"/>
        <v>7.9295948966096148</v>
      </c>
    </row>
    <row r="78" spans="1:8" x14ac:dyDescent="0.25">
      <c r="A78" s="1">
        <v>63</v>
      </c>
      <c r="B78" s="63">
        <f t="shared" ca="1" si="0"/>
        <v>1.0044086530250746</v>
      </c>
      <c r="C78" s="63">
        <f t="shared" ca="1" si="5"/>
        <v>152.95143509174571</v>
      </c>
      <c r="D78" s="63">
        <f t="shared" ca="1" si="6"/>
        <v>159.87662133533024</v>
      </c>
      <c r="E78" s="63">
        <f t="shared" ca="1" si="1"/>
        <v>6.9251862435845339</v>
      </c>
      <c r="F78" s="63">
        <f t="shared" ca="1" si="2"/>
        <v>2.3866012208791774</v>
      </c>
      <c r="G78" s="63">
        <f t="shared" ca="1" si="3"/>
        <v>162.26322255620943</v>
      </c>
      <c r="H78" s="63">
        <f t="shared" ca="1" si="4"/>
        <v>9.3117874644637197</v>
      </c>
    </row>
    <row r="79" spans="1:8" x14ac:dyDescent="0.25">
      <c r="A79" s="1">
        <v>64</v>
      </c>
      <c r="B79" s="63">
        <f t="shared" ca="1" si="0"/>
        <v>3.4600346550970693</v>
      </c>
      <c r="C79" s="63">
        <f t="shared" ca="1" si="5"/>
        <v>156.41146974684278</v>
      </c>
      <c r="D79" s="63">
        <f t="shared" ca="1" si="6"/>
        <v>162.26322255620943</v>
      </c>
      <c r="E79" s="63">
        <f t="shared" ca="1" si="1"/>
        <v>5.8517528093666442</v>
      </c>
      <c r="F79" s="63">
        <f t="shared" ca="1" si="2"/>
        <v>1.6377826725849156</v>
      </c>
      <c r="G79" s="63">
        <f t="shared" ca="1" si="3"/>
        <v>163.90100522879433</v>
      </c>
      <c r="H79" s="63">
        <f t="shared" ca="1" si="4"/>
        <v>7.4895354819515489</v>
      </c>
    </row>
    <row r="80" spans="1:8" x14ac:dyDescent="0.25">
      <c r="A80" s="1">
        <v>65</v>
      </c>
      <c r="B80" s="63">
        <f t="shared" ref="B80:B143" ca="1" si="7">$B$4+RAND()*($B$5-$B$4)</f>
        <v>0.93218121250923769</v>
      </c>
      <c r="C80" s="63">
        <f t="shared" ca="1" si="5"/>
        <v>157.34365095935203</v>
      </c>
      <c r="D80" s="63">
        <f t="shared" ca="1" si="6"/>
        <v>163.90100522879433</v>
      </c>
      <c r="E80" s="63">
        <f t="shared" ref="E80:E143" ca="1" si="8">D80-C80</f>
        <v>6.5573542694422997</v>
      </c>
      <c r="F80" s="63">
        <f t="shared" ref="F80:F143" ca="1" si="9">NORMINV(RAND(),$B$8,$B$9)</f>
        <v>1.6016147633707385</v>
      </c>
      <c r="G80" s="63">
        <f t="shared" ref="G80:G143" ca="1" si="10">D80+F80</f>
        <v>165.50261999216508</v>
      </c>
      <c r="H80" s="63">
        <f t="shared" ref="H80:H143" ca="1" si="11">G80-C80</f>
        <v>8.1589690328130473</v>
      </c>
    </row>
    <row r="81" spans="1:8" x14ac:dyDescent="0.25">
      <c r="A81" s="1">
        <v>66</v>
      </c>
      <c r="B81" s="63">
        <f t="shared" ca="1" si="7"/>
        <v>2.6724848777833872</v>
      </c>
      <c r="C81" s="63">
        <f t="shared" ref="C81:C144" ca="1" si="12">C80+B81</f>
        <v>160.01613583713541</v>
      </c>
      <c r="D81" s="63">
        <f t="shared" ref="D81:D144" ca="1" si="13">IF(C81&gt;G80,C81,G80)</f>
        <v>165.50261999216508</v>
      </c>
      <c r="E81" s="63">
        <f t="shared" ca="1" si="8"/>
        <v>5.4864841550296717</v>
      </c>
      <c r="F81" s="63">
        <f t="shared" ca="1" si="9"/>
        <v>2.0796407974983295</v>
      </c>
      <c r="G81" s="63">
        <f t="shared" ca="1" si="10"/>
        <v>167.58226078966342</v>
      </c>
      <c r="H81" s="63">
        <f t="shared" ca="1" si="11"/>
        <v>7.5661249525280141</v>
      </c>
    </row>
    <row r="82" spans="1:8" x14ac:dyDescent="0.25">
      <c r="A82" s="1">
        <v>67</v>
      </c>
      <c r="B82" s="63">
        <f t="shared" ca="1" si="7"/>
        <v>3.9500747688057576</v>
      </c>
      <c r="C82" s="63">
        <f t="shared" ca="1" si="12"/>
        <v>163.96621060594117</v>
      </c>
      <c r="D82" s="63">
        <f t="shared" ca="1" si="13"/>
        <v>167.58226078966342</v>
      </c>
      <c r="E82" s="63">
        <f t="shared" ca="1" si="8"/>
        <v>3.6160501837222512</v>
      </c>
      <c r="F82" s="63">
        <f t="shared" ca="1" si="9"/>
        <v>1.5109076337002023</v>
      </c>
      <c r="G82" s="63">
        <f t="shared" ca="1" si="10"/>
        <v>169.09316842336364</v>
      </c>
      <c r="H82" s="63">
        <f t="shared" ca="1" si="11"/>
        <v>5.1269578174224648</v>
      </c>
    </row>
    <row r="83" spans="1:8" x14ac:dyDescent="0.25">
      <c r="A83" s="1">
        <v>68</v>
      </c>
      <c r="B83" s="63">
        <f t="shared" ca="1" si="7"/>
        <v>2.0592136560626724</v>
      </c>
      <c r="C83" s="63">
        <f t="shared" ca="1" si="12"/>
        <v>166.02542426200384</v>
      </c>
      <c r="D83" s="63">
        <f t="shared" ca="1" si="13"/>
        <v>169.09316842336364</v>
      </c>
      <c r="E83" s="63">
        <f t="shared" ca="1" si="8"/>
        <v>3.0677441613597978</v>
      </c>
      <c r="F83" s="63">
        <f t="shared" ca="1" si="9"/>
        <v>2.1946999723134746</v>
      </c>
      <c r="G83" s="63">
        <f t="shared" ca="1" si="10"/>
        <v>171.28786839567712</v>
      </c>
      <c r="H83" s="63">
        <f t="shared" ca="1" si="11"/>
        <v>5.2624441336732843</v>
      </c>
    </row>
    <row r="84" spans="1:8" x14ac:dyDescent="0.25">
      <c r="A84" s="1">
        <v>69</v>
      </c>
      <c r="B84" s="63">
        <f t="shared" ca="1" si="7"/>
        <v>1.4587306199139434</v>
      </c>
      <c r="C84" s="63">
        <f t="shared" ca="1" si="12"/>
        <v>167.48415488191779</v>
      </c>
      <c r="D84" s="63">
        <f t="shared" ca="1" si="13"/>
        <v>171.28786839567712</v>
      </c>
      <c r="E84" s="63">
        <f t="shared" ca="1" si="8"/>
        <v>3.8037135137593339</v>
      </c>
      <c r="F84" s="63">
        <f t="shared" ca="1" si="9"/>
        <v>1.9805750632179115</v>
      </c>
      <c r="G84" s="63">
        <f t="shared" ca="1" si="10"/>
        <v>173.26844345889504</v>
      </c>
      <c r="H84" s="63">
        <f t="shared" ca="1" si="11"/>
        <v>5.7842885769772465</v>
      </c>
    </row>
    <row r="85" spans="1:8" x14ac:dyDescent="0.25">
      <c r="A85" s="1">
        <v>70</v>
      </c>
      <c r="B85" s="63">
        <f t="shared" ca="1" si="7"/>
        <v>0.57434667419303642</v>
      </c>
      <c r="C85" s="63">
        <f t="shared" ca="1" si="12"/>
        <v>168.05850155611083</v>
      </c>
      <c r="D85" s="63">
        <f t="shared" ca="1" si="13"/>
        <v>173.26844345889504</v>
      </c>
      <c r="E85" s="63">
        <f t="shared" ca="1" si="8"/>
        <v>5.2099419027842089</v>
      </c>
      <c r="F85" s="63">
        <f t="shared" ca="1" si="9"/>
        <v>2.4325754578285714</v>
      </c>
      <c r="G85" s="63">
        <f t="shared" ca="1" si="10"/>
        <v>175.7010189167236</v>
      </c>
      <c r="H85" s="63">
        <f t="shared" ca="1" si="11"/>
        <v>7.6425173606127714</v>
      </c>
    </row>
    <row r="86" spans="1:8" x14ac:dyDescent="0.25">
      <c r="A86" s="1">
        <v>71</v>
      </c>
      <c r="B86" s="63">
        <f t="shared" ca="1" si="7"/>
        <v>1.1134835127378224</v>
      </c>
      <c r="C86" s="63">
        <f t="shared" ca="1" si="12"/>
        <v>169.17198506884864</v>
      </c>
      <c r="D86" s="63">
        <f t="shared" ca="1" si="13"/>
        <v>175.7010189167236</v>
      </c>
      <c r="E86" s="63">
        <f t="shared" ca="1" si="8"/>
        <v>6.5290338478749561</v>
      </c>
      <c r="F86" s="63">
        <f t="shared" ca="1" si="9"/>
        <v>1.5757575012926313</v>
      </c>
      <c r="G86" s="63">
        <f t="shared" ca="1" si="10"/>
        <v>177.27677641801623</v>
      </c>
      <c r="H86" s="63">
        <f t="shared" ca="1" si="11"/>
        <v>8.1047913491675843</v>
      </c>
    </row>
    <row r="87" spans="1:8" x14ac:dyDescent="0.25">
      <c r="A87" s="1">
        <v>72</v>
      </c>
      <c r="B87" s="63">
        <f t="shared" ca="1" si="7"/>
        <v>2.7796982269892507</v>
      </c>
      <c r="C87" s="63">
        <f t="shared" ca="1" si="12"/>
        <v>171.95168329583788</v>
      </c>
      <c r="D87" s="63">
        <f t="shared" ca="1" si="13"/>
        <v>177.27677641801623</v>
      </c>
      <c r="E87" s="63">
        <f t="shared" ca="1" si="8"/>
        <v>5.3250931221783446</v>
      </c>
      <c r="F87" s="63">
        <f t="shared" ca="1" si="9"/>
        <v>2.3110029948703255</v>
      </c>
      <c r="G87" s="63">
        <f t="shared" ca="1" si="10"/>
        <v>179.58777941288656</v>
      </c>
      <c r="H87" s="63">
        <f t="shared" ca="1" si="11"/>
        <v>7.6360961170486803</v>
      </c>
    </row>
    <row r="88" spans="1:8" x14ac:dyDescent="0.25">
      <c r="A88" s="1">
        <v>73</v>
      </c>
      <c r="B88" s="63">
        <f t="shared" ca="1" si="7"/>
        <v>1.7039915664156173</v>
      </c>
      <c r="C88" s="63">
        <f t="shared" ca="1" si="12"/>
        <v>173.65567486225351</v>
      </c>
      <c r="D88" s="63">
        <f t="shared" ca="1" si="13"/>
        <v>179.58777941288656</v>
      </c>
      <c r="E88" s="63">
        <f t="shared" ca="1" si="8"/>
        <v>5.9321045506330563</v>
      </c>
      <c r="F88" s="63">
        <f t="shared" ca="1" si="9"/>
        <v>1.9079587683492247</v>
      </c>
      <c r="G88" s="63">
        <f t="shared" ca="1" si="10"/>
        <v>181.49573818123579</v>
      </c>
      <c r="H88" s="63">
        <f t="shared" ca="1" si="11"/>
        <v>7.8400633189822884</v>
      </c>
    </row>
    <row r="89" spans="1:8" x14ac:dyDescent="0.25">
      <c r="A89" s="1">
        <v>74</v>
      </c>
      <c r="B89" s="63">
        <f t="shared" ca="1" si="7"/>
        <v>2.891636040241552</v>
      </c>
      <c r="C89" s="63">
        <f t="shared" ca="1" si="12"/>
        <v>176.54731090249507</v>
      </c>
      <c r="D89" s="63">
        <f t="shared" ca="1" si="13"/>
        <v>181.49573818123579</v>
      </c>
      <c r="E89" s="63">
        <f t="shared" ca="1" si="8"/>
        <v>4.9484272787407235</v>
      </c>
      <c r="F89" s="63">
        <f t="shared" ca="1" si="9"/>
        <v>2.8279323704405108</v>
      </c>
      <c r="G89" s="63">
        <f t="shared" ca="1" si="10"/>
        <v>184.32367055167632</v>
      </c>
      <c r="H89" s="63">
        <f t="shared" ca="1" si="11"/>
        <v>7.776359649181245</v>
      </c>
    </row>
    <row r="90" spans="1:8" x14ac:dyDescent="0.25">
      <c r="A90" s="1">
        <v>75</v>
      </c>
      <c r="B90" s="63">
        <f t="shared" ca="1" si="7"/>
        <v>1.6067567250001236</v>
      </c>
      <c r="C90" s="63">
        <f t="shared" ca="1" si="12"/>
        <v>178.15406762749518</v>
      </c>
      <c r="D90" s="63">
        <f t="shared" ca="1" si="13"/>
        <v>184.32367055167632</v>
      </c>
      <c r="E90" s="63">
        <f t="shared" ca="1" si="8"/>
        <v>6.1696029241811345</v>
      </c>
      <c r="F90" s="63">
        <f t="shared" ca="1" si="9"/>
        <v>2.4705569334758666</v>
      </c>
      <c r="G90" s="63">
        <f t="shared" ca="1" si="10"/>
        <v>186.79422748515219</v>
      </c>
      <c r="H90" s="63">
        <f t="shared" ca="1" si="11"/>
        <v>8.6401598576570109</v>
      </c>
    </row>
    <row r="91" spans="1:8" x14ac:dyDescent="0.25">
      <c r="A91" s="1">
        <v>76</v>
      </c>
      <c r="B91" s="63">
        <f t="shared" ca="1" si="7"/>
        <v>3.681196280382744</v>
      </c>
      <c r="C91" s="63">
        <f t="shared" ca="1" si="12"/>
        <v>181.83526390787793</v>
      </c>
      <c r="D91" s="63">
        <f t="shared" ca="1" si="13"/>
        <v>186.79422748515219</v>
      </c>
      <c r="E91" s="63">
        <f t="shared" ca="1" si="8"/>
        <v>4.9589635772742611</v>
      </c>
      <c r="F91" s="63">
        <f t="shared" ca="1" si="9"/>
        <v>1.6717205440413647</v>
      </c>
      <c r="G91" s="63">
        <f t="shared" ca="1" si="10"/>
        <v>188.46594802919356</v>
      </c>
      <c r="H91" s="63">
        <f t="shared" ca="1" si="11"/>
        <v>6.6306841213156247</v>
      </c>
    </row>
    <row r="92" spans="1:8" x14ac:dyDescent="0.25">
      <c r="A92" s="1">
        <v>77</v>
      </c>
      <c r="B92" s="63">
        <f t="shared" ca="1" si="7"/>
        <v>0.6149615305999051</v>
      </c>
      <c r="C92" s="63">
        <f t="shared" ca="1" si="12"/>
        <v>182.45022543847784</v>
      </c>
      <c r="D92" s="63">
        <f t="shared" ca="1" si="13"/>
        <v>188.46594802919356</v>
      </c>
      <c r="E92" s="63">
        <f t="shared" ca="1" si="8"/>
        <v>6.0157225907157112</v>
      </c>
      <c r="F92" s="63">
        <f t="shared" ca="1" si="9"/>
        <v>2.0514792299727902</v>
      </c>
      <c r="G92" s="63">
        <f t="shared" ca="1" si="10"/>
        <v>190.51742725916634</v>
      </c>
      <c r="H92" s="63">
        <f t="shared" ca="1" si="11"/>
        <v>8.0672018206884957</v>
      </c>
    </row>
    <row r="93" spans="1:8" x14ac:dyDescent="0.25">
      <c r="A93" s="1">
        <v>78</v>
      </c>
      <c r="B93" s="63">
        <f t="shared" ca="1" si="7"/>
        <v>3.8101285295891225</v>
      </c>
      <c r="C93" s="63">
        <f t="shared" ca="1" si="12"/>
        <v>186.26035396806697</v>
      </c>
      <c r="D93" s="63">
        <f t="shared" ca="1" si="13"/>
        <v>190.51742725916634</v>
      </c>
      <c r="E93" s="63">
        <f t="shared" ca="1" si="8"/>
        <v>4.257073291099374</v>
      </c>
      <c r="F93" s="63">
        <f t="shared" ca="1" si="9"/>
        <v>1.8313156785289941</v>
      </c>
      <c r="G93" s="63">
        <f t="shared" ca="1" si="10"/>
        <v>192.34874293769533</v>
      </c>
      <c r="H93" s="63">
        <f t="shared" ca="1" si="11"/>
        <v>6.0883889696283688</v>
      </c>
    </row>
    <row r="94" spans="1:8" x14ac:dyDescent="0.25">
      <c r="A94" s="1">
        <v>79</v>
      </c>
      <c r="B94" s="63">
        <f t="shared" ca="1" si="7"/>
        <v>4.434201752868006</v>
      </c>
      <c r="C94" s="63">
        <f t="shared" ca="1" si="12"/>
        <v>190.69455572093497</v>
      </c>
      <c r="D94" s="63">
        <f t="shared" ca="1" si="13"/>
        <v>192.34874293769533</v>
      </c>
      <c r="E94" s="63">
        <f t="shared" ca="1" si="8"/>
        <v>1.6541872167603628</v>
      </c>
      <c r="F94" s="63">
        <f t="shared" ca="1" si="9"/>
        <v>2.478486475221644</v>
      </c>
      <c r="G94" s="63">
        <f t="shared" ca="1" si="10"/>
        <v>194.82722941291698</v>
      </c>
      <c r="H94" s="63">
        <f t="shared" ca="1" si="11"/>
        <v>4.1326736919820064</v>
      </c>
    </row>
    <row r="95" spans="1:8" x14ac:dyDescent="0.25">
      <c r="A95" s="1">
        <v>80</v>
      </c>
      <c r="B95" s="63">
        <f t="shared" ca="1" si="7"/>
        <v>0.41210607740027605</v>
      </c>
      <c r="C95" s="63">
        <f t="shared" ca="1" si="12"/>
        <v>191.10666179833524</v>
      </c>
      <c r="D95" s="63">
        <f t="shared" ca="1" si="13"/>
        <v>194.82722941291698</v>
      </c>
      <c r="E95" s="63">
        <f t="shared" ca="1" si="8"/>
        <v>3.7205676145817392</v>
      </c>
      <c r="F95" s="63">
        <f t="shared" ca="1" si="9"/>
        <v>2.7988198640222888</v>
      </c>
      <c r="G95" s="63">
        <f t="shared" ca="1" si="10"/>
        <v>197.62604927693926</v>
      </c>
      <c r="H95" s="63">
        <f t="shared" ca="1" si="11"/>
        <v>6.5193874786040169</v>
      </c>
    </row>
    <row r="96" spans="1:8" x14ac:dyDescent="0.25">
      <c r="A96" s="1">
        <v>81</v>
      </c>
      <c r="B96" s="63">
        <f t="shared" ca="1" si="7"/>
        <v>1.1857199762710668</v>
      </c>
      <c r="C96" s="63">
        <f t="shared" ca="1" si="12"/>
        <v>192.2923817746063</v>
      </c>
      <c r="D96" s="63">
        <f t="shared" ca="1" si="13"/>
        <v>197.62604927693926</v>
      </c>
      <c r="E96" s="63">
        <f t="shared" ca="1" si="8"/>
        <v>5.3336675023329576</v>
      </c>
      <c r="F96" s="63">
        <f t="shared" ca="1" si="9"/>
        <v>1.7411039060205069</v>
      </c>
      <c r="G96" s="63">
        <f t="shared" ca="1" si="10"/>
        <v>199.36715318295975</v>
      </c>
      <c r="H96" s="63">
        <f t="shared" ca="1" si="11"/>
        <v>7.0747714083534561</v>
      </c>
    </row>
    <row r="97" spans="1:8" x14ac:dyDescent="0.25">
      <c r="A97" s="1">
        <v>82</v>
      </c>
      <c r="B97" s="63">
        <f t="shared" ca="1" si="7"/>
        <v>1.900735092417648</v>
      </c>
      <c r="C97" s="63">
        <f t="shared" ca="1" si="12"/>
        <v>194.19311686702395</v>
      </c>
      <c r="D97" s="63">
        <f t="shared" ca="1" si="13"/>
        <v>199.36715318295975</v>
      </c>
      <c r="E97" s="63">
        <f t="shared" ca="1" si="8"/>
        <v>5.1740363159358083</v>
      </c>
      <c r="F97" s="63">
        <f t="shared" ca="1" si="9"/>
        <v>2.1566299818999304</v>
      </c>
      <c r="G97" s="63">
        <f t="shared" ca="1" si="10"/>
        <v>201.52378316485968</v>
      </c>
      <c r="H97" s="63">
        <f t="shared" ca="1" si="11"/>
        <v>7.3306662978357338</v>
      </c>
    </row>
    <row r="98" spans="1:8" x14ac:dyDescent="0.25">
      <c r="A98" s="1">
        <v>83</v>
      </c>
      <c r="B98" s="63">
        <f t="shared" ca="1" si="7"/>
        <v>2.1428686948795308</v>
      </c>
      <c r="C98" s="63">
        <f t="shared" ca="1" si="12"/>
        <v>196.33598556190347</v>
      </c>
      <c r="D98" s="63">
        <f t="shared" ca="1" si="13"/>
        <v>201.52378316485968</v>
      </c>
      <c r="E98" s="63">
        <f t="shared" ca="1" si="8"/>
        <v>5.1877976029562092</v>
      </c>
      <c r="F98" s="63">
        <f t="shared" ca="1" si="9"/>
        <v>2.6830840146606221</v>
      </c>
      <c r="G98" s="63">
        <f t="shared" ca="1" si="10"/>
        <v>204.20686717952032</v>
      </c>
      <c r="H98" s="63">
        <f t="shared" ca="1" si="11"/>
        <v>7.8708816176168455</v>
      </c>
    </row>
    <row r="99" spans="1:8" x14ac:dyDescent="0.25">
      <c r="A99" s="1">
        <v>84</v>
      </c>
      <c r="B99" s="63">
        <f t="shared" ca="1" si="7"/>
        <v>2.4097657393792349</v>
      </c>
      <c r="C99" s="63">
        <f t="shared" ca="1" si="12"/>
        <v>198.7457513012827</v>
      </c>
      <c r="D99" s="63">
        <f t="shared" ca="1" si="13"/>
        <v>204.20686717952032</v>
      </c>
      <c r="E99" s="63">
        <f t="shared" ca="1" si="8"/>
        <v>5.4611158782376208</v>
      </c>
      <c r="F99" s="63">
        <f t="shared" ca="1" si="9"/>
        <v>3.0442795665503555</v>
      </c>
      <c r="G99" s="63">
        <f t="shared" ca="1" si="10"/>
        <v>207.25114674607067</v>
      </c>
      <c r="H99" s="63">
        <f t="shared" ca="1" si="11"/>
        <v>8.5053954447879789</v>
      </c>
    </row>
    <row r="100" spans="1:8" x14ac:dyDescent="0.25">
      <c r="A100" s="1">
        <v>85</v>
      </c>
      <c r="B100" s="63">
        <f t="shared" ca="1" si="7"/>
        <v>2.2587033216669505</v>
      </c>
      <c r="C100" s="63">
        <f t="shared" ca="1" si="12"/>
        <v>201.00445462294965</v>
      </c>
      <c r="D100" s="63">
        <f t="shared" ca="1" si="13"/>
        <v>207.25114674607067</v>
      </c>
      <c r="E100" s="63">
        <f t="shared" ca="1" si="8"/>
        <v>6.2466921231210222</v>
      </c>
      <c r="F100" s="63">
        <f t="shared" ca="1" si="9"/>
        <v>1.2830018739555769</v>
      </c>
      <c r="G100" s="63">
        <f t="shared" ca="1" si="10"/>
        <v>208.53414862002626</v>
      </c>
      <c r="H100" s="63">
        <f t="shared" ca="1" si="11"/>
        <v>7.5296939970766061</v>
      </c>
    </row>
    <row r="101" spans="1:8" x14ac:dyDescent="0.25">
      <c r="A101" s="1">
        <v>86</v>
      </c>
      <c r="B101" s="63">
        <f t="shared" ca="1" si="7"/>
        <v>3.0620850778084368</v>
      </c>
      <c r="C101" s="63">
        <f t="shared" ca="1" si="12"/>
        <v>204.06653970075809</v>
      </c>
      <c r="D101" s="63">
        <f t="shared" ca="1" si="13"/>
        <v>208.53414862002626</v>
      </c>
      <c r="E101" s="63">
        <f t="shared" ca="1" si="8"/>
        <v>4.4676089192681729</v>
      </c>
      <c r="F101" s="63">
        <f t="shared" ca="1" si="9"/>
        <v>1.974657899351338</v>
      </c>
      <c r="G101" s="63">
        <f t="shared" ca="1" si="10"/>
        <v>210.5088065193776</v>
      </c>
      <c r="H101" s="63">
        <f t="shared" ca="1" si="11"/>
        <v>6.4422668186195153</v>
      </c>
    </row>
    <row r="102" spans="1:8" x14ac:dyDescent="0.25">
      <c r="A102" s="1">
        <v>87</v>
      </c>
      <c r="B102" s="63">
        <f t="shared" ca="1" si="7"/>
        <v>4.4588438845851881</v>
      </c>
      <c r="C102" s="63">
        <f t="shared" ca="1" si="12"/>
        <v>208.52538358534326</v>
      </c>
      <c r="D102" s="63">
        <f t="shared" ca="1" si="13"/>
        <v>210.5088065193776</v>
      </c>
      <c r="E102" s="63">
        <f t="shared" ca="1" si="8"/>
        <v>1.983422934034337</v>
      </c>
      <c r="F102" s="63">
        <f t="shared" ca="1" si="9"/>
        <v>2.0643934691564207</v>
      </c>
      <c r="G102" s="63">
        <f t="shared" ca="1" si="10"/>
        <v>212.57319998853401</v>
      </c>
      <c r="H102" s="63">
        <f t="shared" ca="1" si="11"/>
        <v>4.0478164031907511</v>
      </c>
    </row>
    <row r="103" spans="1:8" x14ac:dyDescent="0.25">
      <c r="A103" s="1">
        <v>88</v>
      </c>
      <c r="B103" s="63">
        <f t="shared" ca="1" si="7"/>
        <v>0.6791929747455383</v>
      </c>
      <c r="C103" s="63">
        <f t="shared" ca="1" si="12"/>
        <v>209.20457656008881</v>
      </c>
      <c r="D103" s="63">
        <f t="shared" ca="1" si="13"/>
        <v>212.57319998853401</v>
      </c>
      <c r="E103" s="63">
        <f t="shared" ca="1" si="8"/>
        <v>3.3686234284452041</v>
      </c>
      <c r="F103" s="63">
        <f t="shared" ca="1" si="9"/>
        <v>1.5404498115900322</v>
      </c>
      <c r="G103" s="63">
        <f t="shared" ca="1" si="10"/>
        <v>214.11364980012405</v>
      </c>
      <c r="H103" s="63">
        <f t="shared" ca="1" si="11"/>
        <v>4.9090732400352408</v>
      </c>
    </row>
    <row r="104" spans="1:8" x14ac:dyDescent="0.25">
      <c r="A104" s="1">
        <v>89</v>
      </c>
      <c r="B104" s="63">
        <f t="shared" ca="1" si="7"/>
        <v>0.38968320565933579</v>
      </c>
      <c r="C104" s="63">
        <f t="shared" ca="1" si="12"/>
        <v>209.59425976574815</v>
      </c>
      <c r="D104" s="63">
        <f t="shared" ca="1" si="13"/>
        <v>214.11364980012405</v>
      </c>
      <c r="E104" s="63">
        <f t="shared" ca="1" si="8"/>
        <v>4.5193900343759026</v>
      </c>
      <c r="F104" s="63">
        <f t="shared" ca="1" si="9"/>
        <v>2.4841969317753767</v>
      </c>
      <c r="G104" s="63">
        <f t="shared" ca="1" si="10"/>
        <v>216.59784673189944</v>
      </c>
      <c r="H104" s="63">
        <f t="shared" ca="1" si="11"/>
        <v>7.0035869661512891</v>
      </c>
    </row>
    <row r="105" spans="1:8" x14ac:dyDescent="0.25">
      <c r="A105" s="1">
        <v>90</v>
      </c>
      <c r="B105" s="63">
        <f t="shared" ca="1" si="7"/>
        <v>1.868392398874354</v>
      </c>
      <c r="C105" s="63">
        <f t="shared" ca="1" si="12"/>
        <v>211.46265216462251</v>
      </c>
      <c r="D105" s="63">
        <f t="shared" ca="1" si="13"/>
        <v>216.59784673189944</v>
      </c>
      <c r="E105" s="63">
        <f t="shared" ca="1" si="8"/>
        <v>5.1351945672769261</v>
      </c>
      <c r="F105" s="63">
        <f t="shared" ca="1" si="9"/>
        <v>1.4051624837485965</v>
      </c>
      <c r="G105" s="63">
        <f t="shared" ca="1" si="10"/>
        <v>218.00300921564804</v>
      </c>
      <c r="H105" s="63">
        <f t="shared" ca="1" si="11"/>
        <v>6.5403570510255236</v>
      </c>
    </row>
    <row r="106" spans="1:8" x14ac:dyDescent="0.25">
      <c r="A106" s="1">
        <v>91</v>
      </c>
      <c r="B106" s="63">
        <f t="shared" ca="1" si="7"/>
        <v>3.9055763069420992</v>
      </c>
      <c r="C106" s="63">
        <f t="shared" ca="1" si="12"/>
        <v>215.36822847156461</v>
      </c>
      <c r="D106" s="63">
        <f t="shared" ca="1" si="13"/>
        <v>218.00300921564804</v>
      </c>
      <c r="E106" s="63">
        <f t="shared" ca="1" si="8"/>
        <v>2.6347807440834288</v>
      </c>
      <c r="F106" s="63">
        <f t="shared" ca="1" si="9"/>
        <v>1.3216246220566426</v>
      </c>
      <c r="G106" s="63">
        <f t="shared" ca="1" si="10"/>
        <v>219.32463383770468</v>
      </c>
      <c r="H106" s="63">
        <f t="shared" ca="1" si="11"/>
        <v>3.9564053661400749</v>
      </c>
    </row>
    <row r="107" spans="1:8" x14ac:dyDescent="0.25">
      <c r="A107" s="1">
        <v>92</v>
      </c>
      <c r="B107" s="63">
        <f t="shared" ca="1" si="7"/>
        <v>3.4218056526885747</v>
      </c>
      <c r="C107" s="63">
        <f t="shared" ca="1" si="12"/>
        <v>218.79003412425317</v>
      </c>
      <c r="D107" s="63">
        <f t="shared" ca="1" si="13"/>
        <v>219.32463383770468</v>
      </c>
      <c r="E107" s="63">
        <f t="shared" ca="1" si="8"/>
        <v>0.53459971345151303</v>
      </c>
      <c r="F107" s="63">
        <f t="shared" ca="1" si="9"/>
        <v>2.400208771457947</v>
      </c>
      <c r="G107" s="63">
        <f t="shared" ca="1" si="10"/>
        <v>221.72484260916264</v>
      </c>
      <c r="H107" s="63">
        <f t="shared" ca="1" si="11"/>
        <v>2.9348084849094676</v>
      </c>
    </row>
    <row r="108" spans="1:8" x14ac:dyDescent="0.25">
      <c r="A108" s="1">
        <v>93</v>
      </c>
      <c r="B108" s="63">
        <f t="shared" ca="1" si="7"/>
        <v>2.8717120820031017</v>
      </c>
      <c r="C108" s="63">
        <f t="shared" ca="1" si="12"/>
        <v>221.66174620625628</v>
      </c>
      <c r="D108" s="63">
        <f t="shared" ca="1" si="13"/>
        <v>221.72484260916264</v>
      </c>
      <c r="E108" s="63">
        <f t="shared" ca="1" si="8"/>
        <v>6.3096402906353433E-2</v>
      </c>
      <c r="F108" s="63">
        <f t="shared" ca="1" si="9"/>
        <v>1.567258056600934</v>
      </c>
      <c r="G108" s="63">
        <f t="shared" ca="1" si="10"/>
        <v>223.29210066576357</v>
      </c>
      <c r="H108" s="63">
        <f t="shared" ca="1" si="11"/>
        <v>1.6303544595072879</v>
      </c>
    </row>
    <row r="109" spans="1:8" x14ac:dyDescent="0.25">
      <c r="A109" s="1">
        <v>94</v>
      </c>
      <c r="B109" s="63">
        <f t="shared" ca="1" si="7"/>
        <v>2.9480722535266946</v>
      </c>
      <c r="C109" s="63">
        <f t="shared" ca="1" si="12"/>
        <v>224.60981845978299</v>
      </c>
      <c r="D109" s="63">
        <f t="shared" ca="1" si="13"/>
        <v>224.60981845978299</v>
      </c>
      <c r="E109" s="63">
        <f t="shared" ca="1" si="8"/>
        <v>0</v>
      </c>
      <c r="F109" s="63">
        <f t="shared" ca="1" si="9"/>
        <v>2.5242064077413207</v>
      </c>
      <c r="G109" s="63">
        <f t="shared" ca="1" si="10"/>
        <v>227.13402486752432</v>
      </c>
      <c r="H109" s="63">
        <f t="shared" ca="1" si="11"/>
        <v>2.5242064077413318</v>
      </c>
    </row>
    <row r="110" spans="1:8" x14ac:dyDescent="0.25">
      <c r="A110" s="1">
        <v>95</v>
      </c>
      <c r="B110" s="63">
        <f t="shared" ca="1" si="7"/>
        <v>4.0302660295491668</v>
      </c>
      <c r="C110" s="63">
        <f t="shared" ca="1" si="12"/>
        <v>228.64008448933214</v>
      </c>
      <c r="D110" s="63">
        <f t="shared" ca="1" si="13"/>
        <v>228.64008448933214</v>
      </c>
      <c r="E110" s="63">
        <f t="shared" ca="1" si="8"/>
        <v>0</v>
      </c>
      <c r="F110" s="63">
        <f t="shared" ca="1" si="9"/>
        <v>1.0594225447217853</v>
      </c>
      <c r="G110" s="63">
        <f t="shared" ca="1" si="10"/>
        <v>229.69950703405394</v>
      </c>
      <c r="H110" s="63">
        <f t="shared" ca="1" si="11"/>
        <v>1.059422544721798</v>
      </c>
    </row>
    <row r="111" spans="1:8" x14ac:dyDescent="0.25">
      <c r="A111" s="1">
        <v>96</v>
      </c>
      <c r="B111" s="63">
        <f t="shared" ca="1" si="7"/>
        <v>2.0506799779760221</v>
      </c>
      <c r="C111" s="63">
        <f t="shared" ca="1" si="12"/>
        <v>230.69076446730816</v>
      </c>
      <c r="D111" s="63">
        <f t="shared" ca="1" si="13"/>
        <v>230.69076446730816</v>
      </c>
      <c r="E111" s="63">
        <f t="shared" ca="1" si="8"/>
        <v>0</v>
      </c>
      <c r="F111" s="63">
        <f t="shared" ca="1" si="9"/>
        <v>2.4915257384076974</v>
      </c>
      <c r="G111" s="63">
        <f t="shared" ca="1" si="10"/>
        <v>233.18229020571584</v>
      </c>
      <c r="H111" s="63">
        <f t="shared" ca="1" si="11"/>
        <v>2.4915257384076881</v>
      </c>
    </row>
    <row r="112" spans="1:8" x14ac:dyDescent="0.25">
      <c r="A112" s="1">
        <v>97</v>
      </c>
      <c r="B112" s="63">
        <f t="shared" ca="1" si="7"/>
        <v>1.8396033214357588</v>
      </c>
      <c r="C112" s="63">
        <f t="shared" ca="1" si="12"/>
        <v>232.53036778874392</v>
      </c>
      <c r="D112" s="63">
        <f t="shared" ca="1" si="13"/>
        <v>233.18229020571584</v>
      </c>
      <c r="E112" s="63">
        <f t="shared" ca="1" si="8"/>
        <v>0.65192241697192799</v>
      </c>
      <c r="F112" s="63">
        <f t="shared" ca="1" si="9"/>
        <v>2.1000332978274883</v>
      </c>
      <c r="G112" s="63">
        <f t="shared" ca="1" si="10"/>
        <v>235.28232350354332</v>
      </c>
      <c r="H112" s="63">
        <f t="shared" ca="1" si="11"/>
        <v>2.7519557147994078</v>
      </c>
    </row>
    <row r="113" spans="1:8" x14ac:dyDescent="0.25">
      <c r="A113" s="1">
        <v>98</v>
      </c>
      <c r="B113" s="63">
        <f t="shared" ca="1" si="7"/>
        <v>1.9979945175560399</v>
      </c>
      <c r="C113" s="63">
        <f t="shared" ca="1" si="12"/>
        <v>234.52836230629995</v>
      </c>
      <c r="D113" s="63">
        <f t="shared" ca="1" si="13"/>
        <v>235.28232350354332</v>
      </c>
      <c r="E113" s="63">
        <f t="shared" ca="1" si="8"/>
        <v>0.75396119724337041</v>
      </c>
      <c r="F113" s="63">
        <f t="shared" ca="1" si="9"/>
        <v>1.6050200049035435</v>
      </c>
      <c r="G113" s="63">
        <f t="shared" ca="1" si="10"/>
        <v>236.88734350844686</v>
      </c>
      <c r="H113" s="63">
        <f t="shared" ca="1" si="11"/>
        <v>2.3589812021469072</v>
      </c>
    </row>
    <row r="114" spans="1:8" x14ac:dyDescent="0.25">
      <c r="A114" s="1">
        <v>99</v>
      </c>
      <c r="B114" s="63">
        <f t="shared" ca="1" si="7"/>
        <v>1.1881447643082916</v>
      </c>
      <c r="C114" s="63">
        <f t="shared" ca="1" si="12"/>
        <v>235.71650707060826</v>
      </c>
      <c r="D114" s="63">
        <f t="shared" ca="1" si="13"/>
        <v>236.88734350844686</v>
      </c>
      <c r="E114" s="63">
        <f t="shared" ca="1" si="8"/>
        <v>1.1708364378386023</v>
      </c>
      <c r="F114" s="63">
        <f t="shared" ca="1" si="9"/>
        <v>1.755731857042979</v>
      </c>
      <c r="G114" s="63">
        <f t="shared" ca="1" si="10"/>
        <v>238.64307536548984</v>
      </c>
      <c r="H114" s="63">
        <f t="shared" ca="1" si="11"/>
        <v>2.9265682948815765</v>
      </c>
    </row>
    <row r="115" spans="1:8" x14ac:dyDescent="0.25">
      <c r="A115" s="1">
        <v>100</v>
      </c>
      <c r="B115" s="63">
        <f t="shared" ca="1" si="7"/>
        <v>0.87153048638251351</v>
      </c>
      <c r="C115" s="63">
        <f t="shared" ca="1" si="12"/>
        <v>236.58803755699077</v>
      </c>
      <c r="D115" s="63">
        <f t="shared" ca="1" si="13"/>
        <v>238.64307536548984</v>
      </c>
      <c r="E115" s="63">
        <f t="shared" ca="1" si="8"/>
        <v>2.0550378084990655</v>
      </c>
      <c r="F115" s="63">
        <f t="shared" ca="1" si="9"/>
        <v>2.2395230682381513</v>
      </c>
      <c r="G115" s="63">
        <f t="shared" ca="1" si="10"/>
        <v>240.88259843372799</v>
      </c>
      <c r="H115" s="63">
        <f t="shared" ca="1" si="11"/>
        <v>4.2945608767372221</v>
      </c>
    </row>
    <row r="116" spans="1:8" x14ac:dyDescent="0.25">
      <c r="A116" s="1">
        <v>101</v>
      </c>
      <c r="B116" s="63">
        <f t="shared" ca="1" si="7"/>
        <v>4.039895898639819</v>
      </c>
      <c r="C116" s="63">
        <f t="shared" ca="1" si="12"/>
        <v>240.6279334556306</v>
      </c>
      <c r="D116" s="63">
        <f t="shared" ca="1" si="13"/>
        <v>240.88259843372799</v>
      </c>
      <c r="E116" s="63">
        <f t="shared" ca="1" si="8"/>
        <v>0.25466497809739508</v>
      </c>
      <c r="F116" s="63">
        <f t="shared" ca="1" si="9"/>
        <v>2.3234818471921463</v>
      </c>
      <c r="G116" s="63">
        <f t="shared" ca="1" si="10"/>
        <v>243.20608028092013</v>
      </c>
      <c r="H116" s="63">
        <f t="shared" ca="1" si="11"/>
        <v>2.5781468252895365</v>
      </c>
    </row>
    <row r="117" spans="1:8" x14ac:dyDescent="0.25">
      <c r="A117" s="1">
        <v>102</v>
      </c>
      <c r="B117" s="63">
        <f t="shared" ca="1" si="7"/>
        <v>4.2096952557530125</v>
      </c>
      <c r="C117" s="63">
        <f t="shared" ca="1" si="12"/>
        <v>244.83762871138362</v>
      </c>
      <c r="D117" s="63">
        <f t="shared" ca="1" si="13"/>
        <v>244.83762871138362</v>
      </c>
      <c r="E117" s="63">
        <f t="shared" ca="1" si="8"/>
        <v>0</v>
      </c>
      <c r="F117" s="63">
        <f t="shared" ca="1" si="9"/>
        <v>1.9163098223979531</v>
      </c>
      <c r="G117" s="63">
        <f t="shared" ca="1" si="10"/>
        <v>246.75393853378156</v>
      </c>
      <c r="H117" s="63">
        <f t="shared" ca="1" si="11"/>
        <v>1.9163098223979489</v>
      </c>
    </row>
    <row r="118" spans="1:8" x14ac:dyDescent="0.25">
      <c r="A118" s="1">
        <v>103</v>
      </c>
      <c r="B118" s="63">
        <f t="shared" ca="1" si="7"/>
        <v>4.0433905545580799</v>
      </c>
      <c r="C118" s="63">
        <f t="shared" ca="1" si="12"/>
        <v>248.88101926594169</v>
      </c>
      <c r="D118" s="63">
        <f t="shared" ca="1" si="13"/>
        <v>248.88101926594169</v>
      </c>
      <c r="E118" s="63">
        <f t="shared" ca="1" si="8"/>
        <v>0</v>
      </c>
      <c r="F118" s="63">
        <f t="shared" ca="1" si="9"/>
        <v>0.44072996703491008</v>
      </c>
      <c r="G118" s="63">
        <f t="shared" ca="1" si="10"/>
        <v>249.3217492329766</v>
      </c>
      <c r="H118" s="63">
        <f t="shared" ca="1" si="11"/>
        <v>0.44072996703491185</v>
      </c>
    </row>
    <row r="119" spans="1:8" x14ac:dyDescent="0.25">
      <c r="A119" s="1">
        <v>104</v>
      </c>
      <c r="B119" s="63">
        <f t="shared" ca="1" si="7"/>
        <v>2.6657159777994832</v>
      </c>
      <c r="C119" s="63">
        <f t="shared" ca="1" si="12"/>
        <v>251.54673524374118</v>
      </c>
      <c r="D119" s="63">
        <f t="shared" ca="1" si="13"/>
        <v>251.54673524374118</v>
      </c>
      <c r="E119" s="63">
        <f t="shared" ca="1" si="8"/>
        <v>0</v>
      </c>
      <c r="F119" s="63">
        <f t="shared" ca="1" si="9"/>
        <v>1.242252934725167</v>
      </c>
      <c r="G119" s="63">
        <f t="shared" ca="1" si="10"/>
        <v>252.78898817846635</v>
      </c>
      <c r="H119" s="63">
        <f t="shared" ca="1" si="11"/>
        <v>1.2422529347251725</v>
      </c>
    </row>
    <row r="120" spans="1:8" x14ac:dyDescent="0.25">
      <c r="A120" s="1">
        <v>105</v>
      </c>
      <c r="B120" s="63">
        <f t="shared" ca="1" si="7"/>
        <v>2.6649501701035758</v>
      </c>
      <c r="C120" s="63">
        <f t="shared" ca="1" si="12"/>
        <v>254.21168541384475</v>
      </c>
      <c r="D120" s="63">
        <f t="shared" ca="1" si="13"/>
        <v>254.21168541384475</v>
      </c>
      <c r="E120" s="63">
        <f t="shared" ca="1" si="8"/>
        <v>0</v>
      </c>
      <c r="F120" s="63">
        <f t="shared" ca="1" si="9"/>
        <v>3.0866915069452983</v>
      </c>
      <c r="G120" s="63">
        <f t="shared" ca="1" si="10"/>
        <v>257.29837692079002</v>
      </c>
      <c r="H120" s="63">
        <f t="shared" ca="1" si="11"/>
        <v>3.0866915069452716</v>
      </c>
    </row>
    <row r="121" spans="1:8" x14ac:dyDescent="0.25">
      <c r="A121" s="1">
        <v>106</v>
      </c>
      <c r="B121" s="63">
        <f t="shared" ca="1" si="7"/>
        <v>1.1383594937938342</v>
      </c>
      <c r="C121" s="63">
        <f t="shared" ca="1" si="12"/>
        <v>255.35004490763859</v>
      </c>
      <c r="D121" s="63">
        <f t="shared" ca="1" si="13"/>
        <v>257.29837692079002</v>
      </c>
      <c r="E121" s="63">
        <f t="shared" ca="1" si="8"/>
        <v>1.948332013151429</v>
      </c>
      <c r="F121" s="63">
        <f t="shared" ca="1" si="9"/>
        <v>1.3098143499642185</v>
      </c>
      <c r="G121" s="63">
        <f t="shared" ca="1" si="10"/>
        <v>258.60819127075422</v>
      </c>
      <c r="H121" s="63">
        <f t="shared" ca="1" si="11"/>
        <v>3.2581463631156282</v>
      </c>
    </row>
    <row r="122" spans="1:8" x14ac:dyDescent="0.25">
      <c r="A122" s="1">
        <v>107</v>
      </c>
      <c r="B122" s="63">
        <f t="shared" ca="1" si="7"/>
        <v>4.2284853743368274</v>
      </c>
      <c r="C122" s="63">
        <f t="shared" ca="1" si="12"/>
        <v>259.57853028197542</v>
      </c>
      <c r="D122" s="63">
        <f t="shared" ca="1" si="13"/>
        <v>259.57853028197542</v>
      </c>
      <c r="E122" s="63">
        <f t="shared" ca="1" si="8"/>
        <v>0</v>
      </c>
      <c r="F122" s="63">
        <f t="shared" ca="1" si="9"/>
        <v>1.8804074255111645</v>
      </c>
      <c r="G122" s="63">
        <f t="shared" ca="1" si="10"/>
        <v>261.4589377074866</v>
      </c>
      <c r="H122" s="63">
        <f t="shared" ca="1" si="11"/>
        <v>1.88040742551118</v>
      </c>
    </row>
    <row r="123" spans="1:8" x14ac:dyDescent="0.25">
      <c r="A123" s="1">
        <v>108</v>
      </c>
      <c r="B123" s="63">
        <f t="shared" ca="1" si="7"/>
        <v>2.7806126794702974</v>
      </c>
      <c r="C123" s="63">
        <f t="shared" ca="1" si="12"/>
        <v>262.35914296144574</v>
      </c>
      <c r="D123" s="63">
        <f t="shared" ca="1" si="13"/>
        <v>262.35914296144574</v>
      </c>
      <c r="E123" s="63">
        <f t="shared" ca="1" si="8"/>
        <v>0</v>
      </c>
      <c r="F123" s="63">
        <f t="shared" ca="1" si="9"/>
        <v>1.632453996397961</v>
      </c>
      <c r="G123" s="63">
        <f t="shared" ca="1" si="10"/>
        <v>263.99159695784368</v>
      </c>
      <c r="H123" s="63">
        <f t="shared" ca="1" si="11"/>
        <v>1.6324539963979419</v>
      </c>
    </row>
    <row r="124" spans="1:8" x14ac:dyDescent="0.25">
      <c r="A124" s="1">
        <v>109</v>
      </c>
      <c r="B124" s="63">
        <f t="shared" ca="1" si="7"/>
        <v>0.62421895630865198</v>
      </c>
      <c r="C124" s="63">
        <f t="shared" ca="1" si="12"/>
        <v>262.98336191775439</v>
      </c>
      <c r="D124" s="63">
        <f t="shared" ca="1" si="13"/>
        <v>263.99159695784368</v>
      </c>
      <c r="E124" s="63">
        <f t="shared" ca="1" si="8"/>
        <v>1.0082350400892892</v>
      </c>
      <c r="F124" s="63">
        <f t="shared" ca="1" si="9"/>
        <v>1.1048258678263512</v>
      </c>
      <c r="G124" s="63">
        <f t="shared" ca="1" si="10"/>
        <v>265.09642282567006</v>
      </c>
      <c r="H124" s="63">
        <f t="shared" ca="1" si="11"/>
        <v>2.113060907915667</v>
      </c>
    </row>
    <row r="125" spans="1:8" x14ac:dyDescent="0.25">
      <c r="A125" s="1">
        <v>110</v>
      </c>
      <c r="B125" s="63">
        <f t="shared" ca="1" si="7"/>
        <v>4.3621990743722092</v>
      </c>
      <c r="C125" s="63">
        <f t="shared" ca="1" si="12"/>
        <v>267.34556099212659</v>
      </c>
      <c r="D125" s="63">
        <f t="shared" ca="1" si="13"/>
        <v>267.34556099212659</v>
      </c>
      <c r="E125" s="63">
        <f t="shared" ca="1" si="8"/>
        <v>0</v>
      </c>
      <c r="F125" s="63">
        <f t="shared" ca="1" si="9"/>
        <v>2.3628499647455734</v>
      </c>
      <c r="G125" s="63">
        <f t="shared" ca="1" si="10"/>
        <v>269.70841095687217</v>
      </c>
      <c r="H125" s="63">
        <f t="shared" ca="1" si="11"/>
        <v>2.3628499647455783</v>
      </c>
    </row>
    <row r="126" spans="1:8" x14ac:dyDescent="0.25">
      <c r="A126" s="1">
        <v>111</v>
      </c>
      <c r="B126" s="63">
        <f t="shared" ca="1" si="7"/>
        <v>0.16117297327041202</v>
      </c>
      <c r="C126" s="63">
        <f t="shared" ca="1" si="12"/>
        <v>267.50673396539702</v>
      </c>
      <c r="D126" s="63">
        <f t="shared" ca="1" si="13"/>
        <v>269.70841095687217</v>
      </c>
      <c r="E126" s="63">
        <f t="shared" ca="1" si="8"/>
        <v>2.2016769914751535</v>
      </c>
      <c r="F126" s="63">
        <f t="shared" ca="1" si="9"/>
        <v>2.2042759191607604</v>
      </c>
      <c r="G126" s="63">
        <f t="shared" ca="1" si="10"/>
        <v>271.91268687603292</v>
      </c>
      <c r="H126" s="63">
        <f t="shared" ca="1" si="11"/>
        <v>4.4059529106359037</v>
      </c>
    </row>
    <row r="127" spans="1:8" x14ac:dyDescent="0.25">
      <c r="A127" s="1">
        <v>112</v>
      </c>
      <c r="B127" s="63">
        <f t="shared" ca="1" si="7"/>
        <v>4.5737447580149952</v>
      </c>
      <c r="C127" s="63">
        <f t="shared" ca="1" si="12"/>
        <v>272.080478723412</v>
      </c>
      <c r="D127" s="63">
        <f t="shared" ca="1" si="13"/>
        <v>272.080478723412</v>
      </c>
      <c r="E127" s="63">
        <f t="shared" ca="1" si="8"/>
        <v>0</v>
      </c>
      <c r="F127" s="63">
        <f t="shared" ca="1" si="9"/>
        <v>1.6066336625826225</v>
      </c>
      <c r="G127" s="63">
        <f t="shared" ca="1" si="10"/>
        <v>273.68711238599462</v>
      </c>
      <c r="H127" s="63">
        <f t="shared" ca="1" si="11"/>
        <v>1.6066336625826239</v>
      </c>
    </row>
    <row r="128" spans="1:8" x14ac:dyDescent="0.25">
      <c r="A128" s="1">
        <v>113</v>
      </c>
      <c r="B128" s="63">
        <f t="shared" ca="1" si="7"/>
        <v>2.7214542868916523</v>
      </c>
      <c r="C128" s="63">
        <f t="shared" ca="1" si="12"/>
        <v>274.80193301030363</v>
      </c>
      <c r="D128" s="63">
        <f t="shared" ca="1" si="13"/>
        <v>274.80193301030363</v>
      </c>
      <c r="E128" s="63">
        <f t="shared" ca="1" si="8"/>
        <v>0</v>
      </c>
      <c r="F128" s="63">
        <f t="shared" ca="1" si="9"/>
        <v>2.3469899603596618</v>
      </c>
      <c r="G128" s="63">
        <f t="shared" ca="1" si="10"/>
        <v>277.14892297066331</v>
      </c>
      <c r="H128" s="63">
        <f t="shared" ca="1" si="11"/>
        <v>2.3469899603596787</v>
      </c>
    </row>
    <row r="129" spans="1:8" x14ac:dyDescent="0.25">
      <c r="A129" s="1">
        <v>114</v>
      </c>
      <c r="B129" s="63">
        <f t="shared" ca="1" si="7"/>
        <v>1.3725574296556524</v>
      </c>
      <c r="C129" s="63">
        <f t="shared" ca="1" si="12"/>
        <v>276.1744904399593</v>
      </c>
      <c r="D129" s="63">
        <f t="shared" ca="1" si="13"/>
        <v>277.14892297066331</v>
      </c>
      <c r="E129" s="63">
        <f t="shared" ca="1" si="8"/>
        <v>0.97443253070400715</v>
      </c>
      <c r="F129" s="63">
        <f t="shared" ca="1" si="9"/>
        <v>2.106684512433703</v>
      </c>
      <c r="G129" s="63">
        <f t="shared" ca="1" si="10"/>
        <v>279.25560748309704</v>
      </c>
      <c r="H129" s="63">
        <f t="shared" ca="1" si="11"/>
        <v>3.0811170431377377</v>
      </c>
    </row>
    <row r="130" spans="1:8" x14ac:dyDescent="0.25">
      <c r="A130" s="1">
        <v>115</v>
      </c>
      <c r="B130" s="63">
        <f t="shared" ca="1" si="7"/>
        <v>0.56069049698749707</v>
      </c>
      <c r="C130" s="63">
        <f t="shared" ca="1" si="12"/>
        <v>276.73518093694679</v>
      </c>
      <c r="D130" s="63">
        <f t="shared" ca="1" si="13"/>
        <v>279.25560748309704</v>
      </c>
      <c r="E130" s="63">
        <f t="shared" ca="1" si="8"/>
        <v>2.5204265461502473</v>
      </c>
      <c r="F130" s="63">
        <f t="shared" ca="1" si="9"/>
        <v>2.0860884126589752</v>
      </c>
      <c r="G130" s="63">
        <f t="shared" ca="1" si="10"/>
        <v>281.341695895756</v>
      </c>
      <c r="H130" s="63">
        <f t="shared" ca="1" si="11"/>
        <v>4.606514958809214</v>
      </c>
    </row>
    <row r="131" spans="1:8" x14ac:dyDescent="0.25">
      <c r="A131" s="1">
        <v>116</v>
      </c>
      <c r="B131" s="63">
        <f t="shared" ca="1" si="7"/>
        <v>3.4814517754103163</v>
      </c>
      <c r="C131" s="63">
        <f t="shared" ca="1" si="12"/>
        <v>280.21663271235713</v>
      </c>
      <c r="D131" s="63">
        <f t="shared" ca="1" si="13"/>
        <v>281.341695895756</v>
      </c>
      <c r="E131" s="63">
        <f t="shared" ca="1" si="8"/>
        <v>1.1250631833988791</v>
      </c>
      <c r="F131" s="63">
        <f t="shared" ca="1" si="9"/>
        <v>2.7279028400561849</v>
      </c>
      <c r="G131" s="63">
        <f t="shared" ca="1" si="10"/>
        <v>284.06959873581218</v>
      </c>
      <c r="H131" s="63">
        <f t="shared" ca="1" si="11"/>
        <v>3.8529660234550533</v>
      </c>
    </row>
    <row r="132" spans="1:8" x14ac:dyDescent="0.25">
      <c r="A132" s="1">
        <v>117</v>
      </c>
      <c r="B132" s="63">
        <f t="shared" ca="1" si="7"/>
        <v>1.3114850841969878</v>
      </c>
      <c r="C132" s="63">
        <f t="shared" ca="1" si="12"/>
        <v>281.52811779655411</v>
      </c>
      <c r="D132" s="63">
        <f t="shared" ca="1" si="13"/>
        <v>284.06959873581218</v>
      </c>
      <c r="E132" s="63">
        <f t="shared" ca="1" si="8"/>
        <v>2.5414809392580651</v>
      </c>
      <c r="F132" s="63">
        <f t="shared" ca="1" si="9"/>
        <v>2.1815410653576186</v>
      </c>
      <c r="G132" s="63">
        <f t="shared" ca="1" si="10"/>
        <v>286.25113980116981</v>
      </c>
      <c r="H132" s="63">
        <f t="shared" ca="1" si="11"/>
        <v>4.7230220046157001</v>
      </c>
    </row>
    <row r="133" spans="1:8" x14ac:dyDescent="0.25">
      <c r="A133" s="1">
        <v>118</v>
      </c>
      <c r="B133" s="63">
        <f t="shared" ca="1" si="7"/>
        <v>3.8851709118844484</v>
      </c>
      <c r="C133" s="63">
        <f t="shared" ca="1" si="12"/>
        <v>285.41328870843859</v>
      </c>
      <c r="D133" s="63">
        <f t="shared" ca="1" si="13"/>
        <v>286.25113980116981</v>
      </c>
      <c r="E133" s="63">
        <f t="shared" ca="1" si="8"/>
        <v>0.83785109273122771</v>
      </c>
      <c r="F133" s="63">
        <f t="shared" ca="1" si="9"/>
        <v>1.775200935453332</v>
      </c>
      <c r="G133" s="63">
        <f t="shared" ca="1" si="10"/>
        <v>288.02634073662313</v>
      </c>
      <c r="H133" s="63">
        <f t="shared" ca="1" si="11"/>
        <v>2.6130520281845406</v>
      </c>
    </row>
    <row r="134" spans="1:8" x14ac:dyDescent="0.25">
      <c r="A134" s="1">
        <v>119</v>
      </c>
      <c r="B134" s="63">
        <f t="shared" ca="1" si="7"/>
        <v>1.8366490438207539</v>
      </c>
      <c r="C134" s="63">
        <f t="shared" ca="1" si="12"/>
        <v>287.24993775225931</v>
      </c>
      <c r="D134" s="63">
        <f t="shared" ca="1" si="13"/>
        <v>288.02634073662313</v>
      </c>
      <c r="E134" s="63">
        <f t="shared" ca="1" si="8"/>
        <v>0.77640298436381272</v>
      </c>
      <c r="F134" s="63">
        <f t="shared" ca="1" si="9"/>
        <v>1.3431687487004917</v>
      </c>
      <c r="G134" s="63">
        <f t="shared" ca="1" si="10"/>
        <v>289.36950948532359</v>
      </c>
      <c r="H134" s="63">
        <f t="shared" ca="1" si="11"/>
        <v>2.1195717330642765</v>
      </c>
    </row>
    <row r="135" spans="1:8" x14ac:dyDescent="0.25">
      <c r="A135" s="1">
        <v>120</v>
      </c>
      <c r="B135" s="63">
        <f t="shared" ca="1" si="7"/>
        <v>3.570970300560484</v>
      </c>
      <c r="C135" s="63">
        <f t="shared" ca="1" si="12"/>
        <v>290.82090805281979</v>
      </c>
      <c r="D135" s="63">
        <f t="shared" ca="1" si="13"/>
        <v>290.82090805281979</v>
      </c>
      <c r="E135" s="63">
        <f t="shared" ca="1" si="8"/>
        <v>0</v>
      </c>
      <c r="F135" s="63">
        <f t="shared" ca="1" si="9"/>
        <v>2.3531230741237827</v>
      </c>
      <c r="G135" s="63">
        <f t="shared" ca="1" si="10"/>
        <v>293.17403112694359</v>
      </c>
      <c r="H135" s="63">
        <f t="shared" ca="1" si="11"/>
        <v>2.3531230741238005</v>
      </c>
    </row>
    <row r="136" spans="1:8" x14ac:dyDescent="0.25">
      <c r="A136" s="1">
        <v>121</v>
      </c>
      <c r="B136" s="63">
        <f t="shared" ca="1" si="7"/>
        <v>1.4138057501442773</v>
      </c>
      <c r="C136" s="63">
        <f t="shared" ca="1" si="12"/>
        <v>292.23471380296405</v>
      </c>
      <c r="D136" s="63">
        <f t="shared" ca="1" si="13"/>
        <v>293.17403112694359</v>
      </c>
      <c r="E136" s="63">
        <f t="shared" ca="1" si="8"/>
        <v>0.93931732397953738</v>
      </c>
      <c r="F136" s="63">
        <f t="shared" ca="1" si="9"/>
        <v>2.5632693526837169</v>
      </c>
      <c r="G136" s="63">
        <f t="shared" ca="1" si="10"/>
        <v>295.73730047962732</v>
      </c>
      <c r="H136" s="63">
        <f t="shared" ca="1" si="11"/>
        <v>3.5025866766632703</v>
      </c>
    </row>
    <row r="137" spans="1:8" x14ac:dyDescent="0.25">
      <c r="A137" s="1">
        <v>122</v>
      </c>
      <c r="B137" s="63">
        <f t="shared" ca="1" si="7"/>
        <v>3.5387430939900515</v>
      </c>
      <c r="C137" s="63">
        <f t="shared" ca="1" si="12"/>
        <v>295.77345689695409</v>
      </c>
      <c r="D137" s="63">
        <f t="shared" ca="1" si="13"/>
        <v>295.77345689695409</v>
      </c>
      <c r="E137" s="63">
        <f t="shared" ca="1" si="8"/>
        <v>0</v>
      </c>
      <c r="F137" s="63">
        <f t="shared" ca="1" si="9"/>
        <v>2.5443532393072852</v>
      </c>
      <c r="G137" s="63">
        <f t="shared" ca="1" si="10"/>
        <v>298.31781013626136</v>
      </c>
      <c r="H137" s="63">
        <f t="shared" ca="1" si="11"/>
        <v>2.5443532393072701</v>
      </c>
    </row>
    <row r="138" spans="1:8" x14ac:dyDescent="0.25">
      <c r="A138" s="1">
        <v>123</v>
      </c>
      <c r="B138" s="63">
        <f t="shared" ca="1" si="7"/>
        <v>3.3352704270707316</v>
      </c>
      <c r="C138" s="63">
        <f t="shared" ca="1" si="12"/>
        <v>299.10872732402481</v>
      </c>
      <c r="D138" s="63">
        <f t="shared" ca="1" si="13"/>
        <v>299.10872732402481</v>
      </c>
      <c r="E138" s="63">
        <f t="shared" ca="1" si="8"/>
        <v>0</v>
      </c>
      <c r="F138" s="63">
        <f t="shared" ca="1" si="9"/>
        <v>1.9746597933106924</v>
      </c>
      <c r="G138" s="63">
        <f t="shared" ca="1" si="10"/>
        <v>301.08338711733552</v>
      </c>
      <c r="H138" s="63">
        <f t="shared" ca="1" si="11"/>
        <v>1.9746597933107068</v>
      </c>
    </row>
    <row r="139" spans="1:8" x14ac:dyDescent="0.25">
      <c r="A139" s="1">
        <v>124</v>
      </c>
      <c r="B139" s="63">
        <f t="shared" ca="1" si="7"/>
        <v>0.26201197161739964</v>
      </c>
      <c r="C139" s="63">
        <f t="shared" ca="1" si="12"/>
        <v>299.37073929564224</v>
      </c>
      <c r="D139" s="63">
        <f t="shared" ca="1" si="13"/>
        <v>301.08338711733552</v>
      </c>
      <c r="E139" s="63">
        <f t="shared" ca="1" si="8"/>
        <v>1.712647821693281</v>
      </c>
      <c r="F139" s="63">
        <f t="shared" ca="1" si="9"/>
        <v>1.8507157292140917</v>
      </c>
      <c r="G139" s="63">
        <f t="shared" ca="1" si="10"/>
        <v>302.93410284654959</v>
      </c>
      <c r="H139" s="63">
        <f t="shared" ca="1" si="11"/>
        <v>3.5633635509073542</v>
      </c>
    </row>
    <row r="140" spans="1:8" x14ac:dyDescent="0.25">
      <c r="A140" s="1">
        <v>125</v>
      </c>
      <c r="B140" s="63">
        <f t="shared" ca="1" si="7"/>
        <v>2.7388918425433491</v>
      </c>
      <c r="C140" s="63">
        <f t="shared" ca="1" si="12"/>
        <v>302.10963113818559</v>
      </c>
      <c r="D140" s="63">
        <f t="shared" ca="1" si="13"/>
        <v>302.93410284654959</v>
      </c>
      <c r="E140" s="63">
        <f t="shared" ca="1" si="8"/>
        <v>0.82447170836400119</v>
      </c>
      <c r="F140" s="63">
        <f t="shared" ca="1" si="9"/>
        <v>1.2186385330068878</v>
      </c>
      <c r="G140" s="63">
        <f t="shared" ca="1" si="10"/>
        <v>304.15274137955646</v>
      </c>
      <c r="H140" s="63">
        <f t="shared" ca="1" si="11"/>
        <v>2.0431102413708686</v>
      </c>
    </row>
    <row r="141" spans="1:8" x14ac:dyDescent="0.25">
      <c r="A141" s="1">
        <v>126</v>
      </c>
      <c r="B141" s="63">
        <f t="shared" ca="1" si="7"/>
        <v>1.9118722026775914</v>
      </c>
      <c r="C141" s="63">
        <f t="shared" ca="1" si="12"/>
        <v>304.02150334086321</v>
      </c>
      <c r="D141" s="63">
        <f t="shared" ca="1" si="13"/>
        <v>304.15274137955646</v>
      </c>
      <c r="E141" s="63">
        <f t="shared" ca="1" si="8"/>
        <v>0.13123803869325457</v>
      </c>
      <c r="F141" s="63">
        <f t="shared" ca="1" si="9"/>
        <v>2.9377625265884353</v>
      </c>
      <c r="G141" s="63">
        <f t="shared" ca="1" si="10"/>
        <v>307.09050390614487</v>
      </c>
      <c r="H141" s="63">
        <f t="shared" ca="1" si="11"/>
        <v>3.0690005652816694</v>
      </c>
    </row>
    <row r="142" spans="1:8" x14ac:dyDescent="0.25">
      <c r="A142" s="1">
        <v>127</v>
      </c>
      <c r="B142" s="63">
        <f t="shared" ca="1" si="7"/>
        <v>4.7553839852880824</v>
      </c>
      <c r="C142" s="63">
        <f t="shared" ca="1" si="12"/>
        <v>308.77688732615127</v>
      </c>
      <c r="D142" s="63">
        <f t="shared" ca="1" si="13"/>
        <v>308.77688732615127</v>
      </c>
      <c r="E142" s="63">
        <f t="shared" ca="1" si="8"/>
        <v>0</v>
      </c>
      <c r="F142" s="63">
        <f t="shared" ca="1" si="9"/>
        <v>0.5168256845970205</v>
      </c>
      <c r="G142" s="63">
        <f t="shared" ca="1" si="10"/>
        <v>309.29371301074826</v>
      </c>
      <c r="H142" s="63">
        <f t="shared" ca="1" si="11"/>
        <v>0.51682568459699496</v>
      </c>
    </row>
    <row r="143" spans="1:8" x14ac:dyDescent="0.25">
      <c r="A143" s="1">
        <v>128</v>
      </c>
      <c r="B143" s="63">
        <f t="shared" ca="1" si="7"/>
        <v>3.5287796030819791</v>
      </c>
      <c r="C143" s="63">
        <f t="shared" ca="1" si="12"/>
        <v>312.30566692923327</v>
      </c>
      <c r="D143" s="63">
        <f t="shared" ca="1" si="13"/>
        <v>312.30566692923327</v>
      </c>
      <c r="E143" s="63">
        <f t="shared" ca="1" si="8"/>
        <v>0</v>
      </c>
      <c r="F143" s="63">
        <f t="shared" ca="1" si="9"/>
        <v>2.1161349897101864</v>
      </c>
      <c r="G143" s="63">
        <f t="shared" ca="1" si="10"/>
        <v>314.42180191894346</v>
      </c>
      <c r="H143" s="63">
        <f t="shared" ca="1" si="11"/>
        <v>2.11613498971019</v>
      </c>
    </row>
    <row r="144" spans="1:8" x14ac:dyDescent="0.25">
      <c r="A144" s="1">
        <v>129</v>
      </c>
      <c r="B144" s="63">
        <f t="shared" ref="B144:B207" ca="1" si="14">$B$4+RAND()*($B$5-$B$4)</f>
        <v>2.6833311561785171</v>
      </c>
      <c r="C144" s="63">
        <f t="shared" ca="1" si="12"/>
        <v>314.98899808541177</v>
      </c>
      <c r="D144" s="63">
        <f t="shared" ca="1" si="13"/>
        <v>314.98899808541177</v>
      </c>
      <c r="E144" s="63">
        <f t="shared" ref="E144:E207" ca="1" si="15">D144-C144</f>
        <v>0</v>
      </c>
      <c r="F144" s="63">
        <f t="shared" ref="F144:F207" ca="1" si="16">NORMINV(RAND(),$B$8,$B$9)</f>
        <v>0.92678667929189751</v>
      </c>
      <c r="G144" s="63">
        <f t="shared" ref="G144:G207" ca="1" si="17">D144+F144</f>
        <v>315.91578476470369</v>
      </c>
      <c r="H144" s="63">
        <f t="shared" ref="H144:H207" ca="1" si="18">G144-C144</f>
        <v>0.92678667929192216</v>
      </c>
    </row>
    <row r="145" spans="1:8" x14ac:dyDescent="0.25">
      <c r="A145" s="1">
        <v>130</v>
      </c>
      <c r="B145" s="63">
        <f t="shared" ca="1" si="14"/>
        <v>0.46499477549866053</v>
      </c>
      <c r="C145" s="63">
        <f t="shared" ref="C145:C208" ca="1" si="19">C144+B145</f>
        <v>315.45399286091043</v>
      </c>
      <c r="D145" s="63">
        <f t="shared" ref="D145:D208" ca="1" si="20">IF(C145&gt;G144,C145,G144)</f>
        <v>315.91578476470369</v>
      </c>
      <c r="E145" s="63">
        <f t="shared" ca="1" si="15"/>
        <v>0.46179190379325519</v>
      </c>
      <c r="F145" s="63">
        <f t="shared" ca="1" si="16"/>
        <v>0.80730998075214089</v>
      </c>
      <c r="G145" s="63">
        <f t="shared" ca="1" si="17"/>
        <v>316.72309474545585</v>
      </c>
      <c r="H145" s="63">
        <f t="shared" ca="1" si="18"/>
        <v>1.2691018845454209</v>
      </c>
    </row>
    <row r="146" spans="1:8" x14ac:dyDescent="0.25">
      <c r="A146" s="1">
        <v>131</v>
      </c>
      <c r="B146" s="63">
        <f t="shared" ca="1" si="14"/>
        <v>0.4525551973366948</v>
      </c>
      <c r="C146" s="63">
        <f t="shared" ca="1" si="19"/>
        <v>315.90654805824715</v>
      </c>
      <c r="D146" s="63">
        <f t="shared" ca="1" si="20"/>
        <v>316.72309474545585</v>
      </c>
      <c r="E146" s="63">
        <f t="shared" ca="1" si="15"/>
        <v>0.8165466872086995</v>
      </c>
      <c r="F146" s="63">
        <f t="shared" ca="1" si="16"/>
        <v>3.0668434985307318</v>
      </c>
      <c r="G146" s="63">
        <f t="shared" ca="1" si="17"/>
        <v>319.78993824398657</v>
      </c>
      <c r="H146" s="63">
        <f t="shared" ca="1" si="18"/>
        <v>3.8833901857394153</v>
      </c>
    </row>
    <row r="147" spans="1:8" x14ac:dyDescent="0.25">
      <c r="A147" s="1">
        <v>132</v>
      </c>
      <c r="B147" s="63">
        <f t="shared" ca="1" si="14"/>
        <v>1.3094485618021863</v>
      </c>
      <c r="C147" s="63">
        <f t="shared" ca="1" si="19"/>
        <v>317.21599662004934</v>
      </c>
      <c r="D147" s="63">
        <f t="shared" ca="1" si="20"/>
        <v>319.78993824398657</v>
      </c>
      <c r="E147" s="63">
        <f t="shared" ca="1" si="15"/>
        <v>2.5739416239372304</v>
      </c>
      <c r="F147" s="63">
        <f t="shared" ca="1" si="16"/>
        <v>2.1048533113468073</v>
      </c>
      <c r="G147" s="63">
        <f t="shared" ca="1" si="17"/>
        <v>321.89479155533337</v>
      </c>
      <c r="H147" s="63">
        <f t="shared" ca="1" si="18"/>
        <v>4.6787949352840315</v>
      </c>
    </row>
    <row r="148" spans="1:8" x14ac:dyDescent="0.25">
      <c r="A148" s="1">
        <v>133</v>
      </c>
      <c r="B148" s="63">
        <f t="shared" ca="1" si="14"/>
        <v>2.5264993837209953</v>
      </c>
      <c r="C148" s="63">
        <f t="shared" ca="1" si="19"/>
        <v>319.74249600377033</v>
      </c>
      <c r="D148" s="63">
        <f t="shared" ca="1" si="20"/>
        <v>321.89479155533337</v>
      </c>
      <c r="E148" s="63">
        <f t="shared" ca="1" si="15"/>
        <v>2.1522955515630429</v>
      </c>
      <c r="F148" s="63">
        <f t="shared" ca="1" si="16"/>
        <v>1.6151550287294556</v>
      </c>
      <c r="G148" s="63">
        <f t="shared" ca="1" si="17"/>
        <v>323.50994658406285</v>
      </c>
      <c r="H148" s="63">
        <f t="shared" ca="1" si="18"/>
        <v>3.7674505802925182</v>
      </c>
    </row>
    <row r="149" spans="1:8" x14ac:dyDescent="0.25">
      <c r="A149" s="1">
        <v>134</v>
      </c>
      <c r="B149" s="63">
        <f t="shared" ca="1" si="14"/>
        <v>1.0530948463247791</v>
      </c>
      <c r="C149" s="63">
        <f t="shared" ca="1" si="19"/>
        <v>320.7955908500951</v>
      </c>
      <c r="D149" s="63">
        <f t="shared" ca="1" si="20"/>
        <v>323.50994658406285</v>
      </c>
      <c r="E149" s="63">
        <f t="shared" ca="1" si="15"/>
        <v>2.71435573396775</v>
      </c>
      <c r="F149" s="63">
        <f t="shared" ca="1" si="16"/>
        <v>2.6496958723912476</v>
      </c>
      <c r="G149" s="63">
        <f t="shared" ca="1" si="17"/>
        <v>326.15964245645409</v>
      </c>
      <c r="H149" s="63">
        <f t="shared" ca="1" si="18"/>
        <v>5.3640516063589985</v>
      </c>
    </row>
    <row r="150" spans="1:8" x14ac:dyDescent="0.25">
      <c r="A150" s="1">
        <v>135</v>
      </c>
      <c r="B150" s="63">
        <f t="shared" ca="1" si="14"/>
        <v>2.8820137108999218</v>
      </c>
      <c r="C150" s="63">
        <f t="shared" ca="1" si="19"/>
        <v>323.67760456099501</v>
      </c>
      <c r="D150" s="63">
        <f t="shared" ca="1" si="20"/>
        <v>326.15964245645409</v>
      </c>
      <c r="E150" s="63">
        <f t="shared" ca="1" si="15"/>
        <v>2.4820378954590865</v>
      </c>
      <c r="F150" s="63">
        <f t="shared" ca="1" si="16"/>
        <v>2.4379496194646411</v>
      </c>
      <c r="G150" s="63">
        <f t="shared" ca="1" si="17"/>
        <v>328.59759207591873</v>
      </c>
      <c r="H150" s="63">
        <f t="shared" ca="1" si="18"/>
        <v>4.9199875149237187</v>
      </c>
    </row>
    <row r="151" spans="1:8" x14ac:dyDescent="0.25">
      <c r="A151" s="1">
        <v>136</v>
      </c>
      <c r="B151" s="63">
        <f t="shared" ca="1" si="14"/>
        <v>1.7834421969706753</v>
      </c>
      <c r="C151" s="63">
        <f t="shared" ca="1" si="19"/>
        <v>325.46104675796568</v>
      </c>
      <c r="D151" s="63">
        <f t="shared" ca="1" si="20"/>
        <v>328.59759207591873</v>
      </c>
      <c r="E151" s="63">
        <f t="shared" ca="1" si="15"/>
        <v>3.1365453179530505</v>
      </c>
      <c r="F151" s="63">
        <f t="shared" ca="1" si="16"/>
        <v>2.0070576056274945</v>
      </c>
      <c r="G151" s="63">
        <f t="shared" ca="1" si="17"/>
        <v>330.60464968154622</v>
      </c>
      <c r="H151" s="63">
        <f t="shared" ca="1" si="18"/>
        <v>5.1436029235805449</v>
      </c>
    </row>
    <row r="152" spans="1:8" x14ac:dyDescent="0.25">
      <c r="A152" s="1">
        <v>137</v>
      </c>
      <c r="B152" s="63">
        <f t="shared" ca="1" si="14"/>
        <v>2.0827962267354301</v>
      </c>
      <c r="C152" s="63">
        <f t="shared" ca="1" si="19"/>
        <v>327.54384298470109</v>
      </c>
      <c r="D152" s="63">
        <f t="shared" ca="1" si="20"/>
        <v>330.60464968154622</v>
      </c>
      <c r="E152" s="63">
        <f t="shared" ca="1" si="15"/>
        <v>3.060806696845134</v>
      </c>
      <c r="F152" s="63">
        <f t="shared" ca="1" si="16"/>
        <v>1.4261799467539498</v>
      </c>
      <c r="G152" s="63">
        <f t="shared" ca="1" si="17"/>
        <v>332.03082962830018</v>
      </c>
      <c r="H152" s="63">
        <f t="shared" ca="1" si="18"/>
        <v>4.4869866435990957</v>
      </c>
    </row>
    <row r="153" spans="1:8" x14ac:dyDescent="0.25">
      <c r="A153" s="1">
        <v>138</v>
      </c>
      <c r="B153" s="63">
        <f t="shared" ca="1" si="14"/>
        <v>2.039482374098073</v>
      </c>
      <c r="C153" s="63">
        <f t="shared" ca="1" si="19"/>
        <v>329.58332535879919</v>
      </c>
      <c r="D153" s="63">
        <f t="shared" ca="1" si="20"/>
        <v>332.03082962830018</v>
      </c>
      <c r="E153" s="63">
        <f t="shared" ca="1" si="15"/>
        <v>2.4475042695009961</v>
      </c>
      <c r="F153" s="63">
        <f t="shared" ca="1" si="16"/>
        <v>1.8712613942139245</v>
      </c>
      <c r="G153" s="63">
        <f t="shared" ca="1" si="17"/>
        <v>333.90209102251413</v>
      </c>
      <c r="H153" s="63">
        <f t="shared" ca="1" si="18"/>
        <v>4.3187656637149416</v>
      </c>
    </row>
    <row r="154" spans="1:8" x14ac:dyDescent="0.25">
      <c r="A154" s="1">
        <v>139</v>
      </c>
      <c r="B154" s="63">
        <f t="shared" ca="1" si="14"/>
        <v>1.9129965345475719</v>
      </c>
      <c r="C154" s="63">
        <f t="shared" ca="1" si="19"/>
        <v>331.49632189334676</v>
      </c>
      <c r="D154" s="63">
        <f t="shared" ca="1" si="20"/>
        <v>333.90209102251413</v>
      </c>
      <c r="E154" s="63">
        <f t="shared" ca="1" si="15"/>
        <v>2.4057691291673677</v>
      </c>
      <c r="F154" s="63">
        <f t="shared" ca="1" si="16"/>
        <v>2.0727051861250696</v>
      </c>
      <c r="G154" s="63">
        <f t="shared" ca="1" si="17"/>
        <v>335.97479620863919</v>
      </c>
      <c r="H154" s="63">
        <f t="shared" ca="1" si="18"/>
        <v>4.4784743152924307</v>
      </c>
    </row>
    <row r="155" spans="1:8" x14ac:dyDescent="0.25">
      <c r="A155" s="1">
        <v>140</v>
      </c>
      <c r="B155" s="63">
        <f t="shared" ca="1" si="14"/>
        <v>2.303244592842332</v>
      </c>
      <c r="C155" s="63">
        <f t="shared" ca="1" si="19"/>
        <v>333.79956648618906</v>
      </c>
      <c r="D155" s="63">
        <f t="shared" ca="1" si="20"/>
        <v>335.97479620863919</v>
      </c>
      <c r="E155" s="63">
        <f t="shared" ca="1" si="15"/>
        <v>2.1752297224501262</v>
      </c>
      <c r="F155" s="63">
        <f t="shared" ca="1" si="16"/>
        <v>0.71838282771473527</v>
      </c>
      <c r="G155" s="63">
        <f t="shared" ca="1" si="17"/>
        <v>336.69317903635391</v>
      </c>
      <c r="H155" s="63">
        <f t="shared" ca="1" si="18"/>
        <v>2.8936125501648462</v>
      </c>
    </row>
    <row r="156" spans="1:8" x14ac:dyDescent="0.25">
      <c r="A156" s="1">
        <v>141</v>
      </c>
      <c r="B156" s="63">
        <f t="shared" ca="1" si="14"/>
        <v>0.44138320832116829</v>
      </c>
      <c r="C156" s="63">
        <f t="shared" ca="1" si="19"/>
        <v>334.24094969451022</v>
      </c>
      <c r="D156" s="63">
        <f t="shared" ca="1" si="20"/>
        <v>336.69317903635391</v>
      </c>
      <c r="E156" s="63">
        <f t="shared" ca="1" si="15"/>
        <v>2.4522293418436902</v>
      </c>
      <c r="F156" s="63">
        <f t="shared" ca="1" si="16"/>
        <v>2.4837569880421846</v>
      </c>
      <c r="G156" s="63">
        <f t="shared" ca="1" si="17"/>
        <v>339.17693602439607</v>
      </c>
      <c r="H156" s="63">
        <f t="shared" ca="1" si="18"/>
        <v>4.93598632988585</v>
      </c>
    </row>
    <row r="157" spans="1:8" x14ac:dyDescent="0.25">
      <c r="A157" s="1">
        <v>142</v>
      </c>
      <c r="B157" s="63">
        <f t="shared" ca="1" si="14"/>
        <v>4.882788105755294</v>
      </c>
      <c r="C157" s="63">
        <f t="shared" ca="1" si="19"/>
        <v>339.12373780026553</v>
      </c>
      <c r="D157" s="63">
        <f t="shared" ca="1" si="20"/>
        <v>339.17693602439607</v>
      </c>
      <c r="E157" s="63">
        <f t="shared" ca="1" si="15"/>
        <v>5.3198224130539984E-2</v>
      </c>
      <c r="F157" s="63">
        <f t="shared" ca="1" si="16"/>
        <v>2.0720316877849356</v>
      </c>
      <c r="G157" s="63">
        <f t="shared" ca="1" si="17"/>
        <v>341.24896771218101</v>
      </c>
      <c r="H157" s="63">
        <f t="shared" ca="1" si="18"/>
        <v>2.1252299119154827</v>
      </c>
    </row>
    <row r="158" spans="1:8" x14ac:dyDescent="0.25">
      <c r="A158" s="1">
        <v>143</v>
      </c>
      <c r="B158" s="63">
        <f t="shared" ca="1" si="14"/>
        <v>3.1901593609045582</v>
      </c>
      <c r="C158" s="63">
        <f t="shared" ca="1" si="19"/>
        <v>342.31389716117008</v>
      </c>
      <c r="D158" s="63">
        <f t="shared" ca="1" si="20"/>
        <v>342.31389716117008</v>
      </c>
      <c r="E158" s="63">
        <f t="shared" ca="1" si="15"/>
        <v>0</v>
      </c>
      <c r="F158" s="63">
        <f t="shared" ca="1" si="16"/>
        <v>2.0845288411990377</v>
      </c>
      <c r="G158" s="63">
        <f t="shared" ca="1" si="17"/>
        <v>344.39842600236909</v>
      </c>
      <c r="H158" s="63">
        <f t="shared" ca="1" si="18"/>
        <v>2.0845288411990168</v>
      </c>
    </row>
    <row r="159" spans="1:8" x14ac:dyDescent="0.25">
      <c r="A159" s="1">
        <v>144</v>
      </c>
      <c r="B159" s="63">
        <f t="shared" ca="1" si="14"/>
        <v>3.3365777745613685</v>
      </c>
      <c r="C159" s="63">
        <f t="shared" ca="1" si="19"/>
        <v>345.65047493573144</v>
      </c>
      <c r="D159" s="63">
        <f t="shared" ca="1" si="20"/>
        <v>345.65047493573144</v>
      </c>
      <c r="E159" s="63">
        <f t="shared" ca="1" si="15"/>
        <v>0</v>
      </c>
      <c r="F159" s="63">
        <f t="shared" ca="1" si="16"/>
        <v>1.9587393887744462</v>
      </c>
      <c r="G159" s="63">
        <f t="shared" ca="1" si="17"/>
        <v>347.6092143245059</v>
      </c>
      <c r="H159" s="63">
        <f t="shared" ca="1" si="18"/>
        <v>1.9587393887744611</v>
      </c>
    </row>
    <row r="160" spans="1:8" x14ac:dyDescent="0.25">
      <c r="A160" s="1">
        <v>145</v>
      </c>
      <c r="B160" s="63">
        <f t="shared" ca="1" si="14"/>
        <v>0.57047985731588979</v>
      </c>
      <c r="C160" s="63">
        <f t="shared" ca="1" si="19"/>
        <v>346.22095479304733</v>
      </c>
      <c r="D160" s="63">
        <f t="shared" ca="1" si="20"/>
        <v>347.6092143245059</v>
      </c>
      <c r="E160" s="63">
        <f t="shared" ca="1" si="15"/>
        <v>1.3882595314585728</v>
      </c>
      <c r="F160" s="63">
        <f t="shared" ca="1" si="16"/>
        <v>2.7336934116245186</v>
      </c>
      <c r="G160" s="63">
        <f t="shared" ca="1" si="17"/>
        <v>350.34290773613043</v>
      </c>
      <c r="H160" s="63">
        <f t="shared" ca="1" si="18"/>
        <v>4.1219529430831017</v>
      </c>
    </row>
    <row r="161" spans="1:8" x14ac:dyDescent="0.25">
      <c r="A161" s="1">
        <v>146</v>
      </c>
      <c r="B161" s="63">
        <f t="shared" ca="1" si="14"/>
        <v>2.8893971122183784</v>
      </c>
      <c r="C161" s="63">
        <f t="shared" ca="1" si="19"/>
        <v>349.1103519052657</v>
      </c>
      <c r="D161" s="63">
        <f t="shared" ca="1" si="20"/>
        <v>350.34290773613043</v>
      </c>
      <c r="E161" s="63">
        <f t="shared" ca="1" si="15"/>
        <v>1.232555830864726</v>
      </c>
      <c r="F161" s="63">
        <f t="shared" ca="1" si="16"/>
        <v>1.6214172407906315</v>
      </c>
      <c r="G161" s="63">
        <f t="shared" ca="1" si="17"/>
        <v>351.96432497692103</v>
      </c>
      <c r="H161" s="63">
        <f t="shared" ca="1" si="18"/>
        <v>2.8539730716553322</v>
      </c>
    </row>
    <row r="162" spans="1:8" x14ac:dyDescent="0.25">
      <c r="A162" s="1">
        <v>147</v>
      </c>
      <c r="B162" s="63">
        <f t="shared" ca="1" si="14"/>
        <v>2.9722010535657222</v>
      </c>
      <c r="C162" s="63">
        <f t="shared" ca="1" si="19"/>
        <v>352.0825529588314</v>
      </c>
      <c r="D162" s="63">
        <f t="shared" ca="1" si="20"/>
        <v>352.0825529588314</v>
      </c>
      <c r="E162" s="63">
        <f t="shared" ca="1" si="15"/>
        <v>0</v>
      </c>
      <c r="F162" s="63">
        <f t="shared" ca="1" si="16"/>
        <v>1.1506615161311098</v>
      </c>
      <c r="G162" s="63">
        <f t="shared" ca="1" si="17"/>
        <v>353.23321447496249</v>
      </c>
      <c r="H162" s="63">
        <f t="shared" ca="1" si="18"/>
        <v>1.1506615161310947</v>
      </c>
    </row>
    <row r="163" spans="1:8" x14ac:dyDescent="0.25">
      <c r="A163" s="1">
        <v>148</v>
      </c>
      <c r="B163" s="63">
        <f t="shared" ca="1" si="14"/>
        <v>0.63080139508637723</v>
      </c>
      <c r="C163" s="63">
        <f t="shared" ca="1" si="19"/>
        <v>352.71335435391779</v>
      </c>
      <c r="D163" s="63">
        <f t="shared" ca="1" si="20"/>
        <v>353.23321447496249</v>
      </c>
      <c r="E163" s="63">
        <f t="shared" ca="1" si="15"/>
        <v>0.51986012104470092</v>
      </c>
      <c r="F163" s="63">
        <f t="shared" ca="1" si="16"/>
        <v>1.4620842730164025</v>
      </c>
      <c r="G163" s="63">
        <f t="shared" ca="1" si="17"/>
        <v>354.69529874797888</v>
      </c>
      <c r="H163" s="63">
        <f t="shared" ca="1" si="18"/>
        <v>1.9819443940610881</v>
      </c>
    </row>
    <row r="164" spans="1:8" x14ac:dyDescent="0.25">
      <c r="A164" s="1">
        <v>149</v>
      </c>
      <c r="B164" s="63">
        <f t="shared" ca="1" si="14"/>
        <v>2.3385097092381497</v>
      </c>
      <c r="C164" s="63">
        <f t="shared" ca="1" si="19"/>
        <v>355.05186406315596</v>
      </c>
      <c r="D164" s="63">
        <f t="shared" ca="1" si="20"/>
        <v>355.05186406315596</v>
      </c>
      <c r="E164" s="63">
        <f t="shared" ca="1" si="15"/>
        <v>0</v>
      </c>
      <c r="F164" s="63">
        <f t="shared" ca="1" si="16"/>
        <v>2.530232406547944</v>
      </c>
      <c r="G164" s="63">
        <f t="shared" ca="1" si="17"/>
        <v>357.58209646970391</v>
      </c>
      <c r="H164" s="63">
        <f t="shared" ca="1" si="18"/>
        <v>2.5302324065479525</v>
      </c>
    </row>
    <row r="165" spans="1:8" x14ac:dyDescent="0.25">
      <c r="A165" s="1">
        <v>150</v>
      </c>
      <c r="B165" s="63">
        <f t="shared" ca="1" si="14"/>
        <v>4.1124909588840186</v>
      </c>
      <c r="C165" s="63">
        <f t="shared" ca="1" si="19"/>
        <v>359.16435502203996</v>
      </c>
      <c r="D165" s="63">
        <f t="shared" ca="1" si="20"/>
        <v>359.16435502203996</v>
      </c>
      <c r="E165" s="63">
        <f t="shared" ca="1" si="15"/>
        <v>0</v>
      </c>
      <c r="F165" s="63">
        <f t="shared" ca="1" si="16"/>
        <v>1.7756205073860629</v>
      </c>
      <c r="G165" s="63">
        <f t="shared" ca="1" si="17"/>
        <v>360.93997552942602</v>
      </c>
      <c r="H165" s="63">
        <f t="shared" ca="1" si="18"/>
        <v>1.7756205073860656</v>
      </c>
    </row>
    <row r="166" spans="1:8" x14ac:dyDescent="0.25">
      <c r="A166" s="1">
        <v>151</v>
      </c>
      <c r="B166" s="63">
        <f t="shared" ca="1" si="14"/>
        <v>2.3859006299415872</v>
      </c>
      <c r="C166" s="63">
        <f t="shared" ca="1" si="19"/>
        <v>361.55025565198156</v>
      </c>
      <c r="D166" s="63">
        <f t="shared" ca="1" si="20"/>
        <v>361.55025565198156</v>
      </c>
      <c r="E166" s="63">
        <f t="shared" ca="1" si="15"/>
        <v>0</v>
      </c>
      <c r="F166" s="63">
        <f t="shared" ca="1" si="16"/>
        <v>2.7477568357076496</v>
      </c>
      <c r="G166" s="63">
        <f t="shared" ca="1" si="17"/>
        <v>364.29801248768922</v>
      </c>
      <c r="H166" s="63">
        <f t="shared" ca="1" si="18"/>
        <v>2.747756835707662</v>
      </c>
    </row>
    <row r="167" spans="1:8" x14ac:dyDescent="0.25">
      <c r="A167" s="1">
        <v>152</v>
      </c>
      <c r="B167" s="63">
        <f t="shared" ca="1" si="14"/>
        <v>4.6847536606700606</v>
      </c>
      <c r="C167" s="63">
        <f t="shared" ca="1" si="19"/>
        <v>366.23500931265164</v>
      </c>
      <c r="D167" s="63">
        <f t="shared" ca="1" si="20"/>
        <v>366.23500931265164</v>
      </c>
      <c r="E167" s="63">
        <f t="shared" ca="1" si="15"/>
        <v>0</v>
      </c>
      <c r="F167" s="63">
        <f t="shared" ca="1" si="16"/>
        <v>1.3799209027324224</v>
      </c>
      <c r="G167" s="63">
        <f t="shared" ca="1" si="17"/>
        <v>367.61493021538405</v>
      </c>
      <c r="H167" s="63">
        <f t="shared" ca="1" si="18"/>
        <v>1.3799209027324082</v>
      </c>
    </row>
    <row r="168" spans="1:8" x14ac:dyDescent="0.25">
      <c r="A168" s="1">
        <v>153</v>
      </c>
      <c r="B168" s="63">
        <f t="shared" ca="1" si="14"/>
        <v>3.7843344193004325</v>
      </c>
      <c r="C168" s="63">
        <f t="shared" ca="1" si="19"/>
        <v>370.01934373195206</v>
      </c>
      <c r="D168" s="63">
        <f t="shared" ca="1" si="20"/>
        <v>370.01934373195206</v>
      </c>
      <c r="E168" s="63">
        <f t="shared" ca="1" si="15"/>
        <v>0</v>
      </c>
      <c r="F168" s="63">
        <f t="shared" ca="1" si="16"/>
        <v>2.0820604344333047</v>
      </c>
      <c r="G168" s="63">
        <f t="shared" ca="1" si="17"/>
        <v>372.10140416638535</v>
      </c>
      <c r="H168" s="63">
        <f t="shared" ca="1" si="18"/>
        <v>2.0820604344332878</v>
      </c>
    </row>
    <row r="169" spans="1:8" x14ac:dyDescent="0.25">
      <c r="A169" s="1">
        <v>154</v>
      </c>
      <c r="B169" s="63">
        <f t="shared" ca="1" si="14"/>
        <v>4.4994355302642894</v>
      </c>
      <c r="C169" s="63">
        <f t="shared" ca="1" si="19"/>
        <v>374.51877926221636</v>
      </c>
      <c r="D169" s="63">
        <f t="shared" ca="1" si="20"/>
        <v>374.51877926221636</v>
      </c>
      <c r="E169" s="63">
        <f t="shared" ca="1" si="15"/>
        <v>0</v>
      </c>
      <c r="F169" s="63">
        <f t="shared" ca="1" si="16"/>
        <v>2.6394706963719203</v>
      </c>
      <c r="G169" s="63">
        <f t="shared" ca="1" si="17"/>
        <v>377.15824995858827</v>
      </c>
      <c r="H169" s="63">
        <f t="shared" ca="1" si="18"/>
        <v>2.6394706963719159</v>
      </c>
    </row>
    <row r="170" spans="1:8" x14ac:dyDescent="0.25">
      <c r="A170" s="1">
        <v>155</v>
      </c>
      <c r="B170" s="63">
        <f t="shared" ca="1" si="14"/>
        <v>4.0612977827427619</v>
      </c>
      <c r="C170" s="63">
        <f t="shared" ca="1" si="19"/>
        <v>378.58007704495913</v>
      </c>
      <c r="D170" s="63">
        <f t="shared" ca="1" si="20"/>
        <v>378.58007704495913</v>
      </c>
      <c r="E170" s="63">
        <f t="shared" ca="1" si="15"/>
        <v>0</v>
      </c>
      <c r="F170" s="63">
        <f t="shared" ca="1" si="16"/>
        <v>2.0927727763218593</v>
      </c>
      <c r="G170" s="63">
        <f t="shared" ca="1" si="17"/>
        <v>380.67284982128098</v>
      </c>
      <c r="H170" s="63">
        <f t="shared" ca="1" si="18"/>
        <v>2.0927727763218513</v>
      </c>
    </row>
    <row r="171" spans="1:8" x14ac:dyDescent="0.25">
      <c r="A171" s="1">
        <v>156</v>
      </c>
      <c r="B171" s="63">
        <f t="shared" ca="1" si="14"/>
        <v>3.689209805032672</v>
      </c>
      <c r="C171" s="63">
        <f t="shared" ca="1" si="19"/>
        <v>382.26928684999177</v>
      </c>
      <c r="D171" s="63">
        <f t="shared" ca="1" si="20"/>
        <v>382.26928684999177</v>
      </c>
      <c r="E171" s="63">
        <f t="shared" ca="1" si="15"/>
        <v>0</v>
      </c>
      <c r="F171" s="63">
        <f t="shared" ca="1" si="16"/>
        <v>2.568435541171628</v>
      </c>
      <c r="G171" s="63">
        <f t="shared" ca="1" si="17"/>
        <v>384.83772239116342</v>
      </c>
      <c r="H171" s="63">
        <f t="shared" ca="1" si="18"/>
        <v>2.5684355411716524</v>
      </c>
    </row>
    <row r="172" spans="1:8" x14ac:dyDescent="0.25">
      <c r="A172" s="1">
        <v>157</v>
      </c>
      <c r="B172" s="63">
        <f t="shared" ca="1" si="14"/>
        <v>4.368120382160253</v>
      </c>
      <c r="C172" s="63">
        <f t="shared" ca="1" si="19"/>
        <v>386.63740723215204</v>
      </c>
      <c r="D172" s="63">
        <f t="shared" ca="1" si="20"/>
        <v>386.63740723215204</v>
      </c>
      <c r="E172" s="63">
        <f t="shared" ca="1" si="15"/>
        <v>0</v>
      </c>
      <c r="F172" s="63">
        <f t="shared" ca="1" si="16"/>
        <v>1.9165596530082647</v>
      </c>
      <c r="G172" s="63">
        <f t="shared" ca="1" si="17"/>
        <v>388.55396688516032</v>
      </c>
      <c r="H172" s="63">
        <f t="shared" ca="1" si="18"/>
        <v>1.916559653008278</v>
      </c>
    </row>
    <row r="173" spans="1:8" x14ac:dyDescent="0.25">
      <c r="A173" s="1">
        <v>158</v>
      </c>
      <c r="B173" s="63">
        <f t="shared" ca="1" si="14"/>
        <v>0.33736360028522927</v>
      </c>
      <c r="C173" s="63">
        <f t="shared" ca="1" si="19"/>
        <v>386.97477083243729</v>
      </c>
      <c r="D173" s="63">
        <f t="shared" ca="1" si="20"/>
        <v>388.55396688516032</v>
      </c>
      <c r="E173" s="63">
        <f t="shared" ca="1" si="15"/>
        <v>1.5791960527230344</v>
      </c>
      <c r="F173" s="63">
        <f t="shared" ca="1" si="16"/>
        <v>1.6289697283186069</v>
      </c>
      <c r="G173" s="63">
        <f t="shared" ca="1" si="17"/>
        <v>390.18293661347894</v>
      </c>
      <c r="H173" s="63">
        <f t="shared" ca="1" si="18"/>
        <v>3.2081657810416573</v>
      </c>
    </row>
    <row r="174" spans="1:8" x14ac:dyDescent="0.25">
      <c r="A174" s="1">
        <v>159</v>
      </c>
      <c r="B174" s="63">
        <f t="shared" ca="1" si="14"/>
        <v>1.267420955229539</v>
      </c>
      <c r="C174" s="63">
        <f t="shared" ca="1" si="19"/>
        <v>388.2421917876668</v>
      </c>
      <c r="D174" s="63">
        <f t="shared" ca="1" si="20"/>
        <v>390.18293661347894</v>
      </c>
      <c r="E174" s="63">
        <f t="shared" ca="1" si="15"/>
        <v>1.9407448258121462</v>
      </c>
      <c r="F174" s="63">
        <f t="shared" ca="1" si="16"/>
        <v>0.88509199392208049</v>
      </c>
      <c r="G174" s="63">
        <f t="shared" ca="1" si="17"/>
        <v>391.068028607401</v>
      </c>
      <c r="H174" s="63">
        <f t="shared" ca="1" si="18"/>
        <v>2.8258368197342065</v>
      </c>
    </row>
    <row r="175" spans="1:8" x14ac:dyDescent="0.25">
      <c r="A175" s="1">
        <v>160</v>
      </c>
      <c r="B175" s="63">
        <f t="shared" ca="1" si="14"/>
        <v>3.8672075582296372</v>
      </c>
      <c r="C175" s="63">
        <f t="shared" ca="1" si="19"/>
        <v>392.10939934589646</v>
      </c>
      <c r="D175" s="63">
        <f t="shared" ca="1" si="20"/>
        <v>392.10939934589646</v>
      </c>
      <c r="E175" s="63">
        <f t="shared" ca="1" si="15"/>
        <v>0</v>
      </c>
      <c r="F175" s="63">
        <f t="shared" ca="1" si="16"/>
        <v>1.5871939519433751</v>
      </c>
      <c r="G175" s="63">
        <f t="shared" ca="1" si="17"/>
        <v>393.69659329783985</v>
      </c>
      <c r="H175" s="63">
        <f t="shared" ca="1" si="18"/>
        <v>1.5871939519433909</v>
      </c>
    </row>
    <row r="176" spans="1:8" x14ac:dyDescent="0.25">
      <c r="A176" s="1">
        <v>161</v>
      </c>
      <c r="B176" s="63">
        <f t="shared" ca="1" si="14"/>
        <v>1.2106555675591952</v>
      </c>
      <c r="C176" s="63">
        <f t="shared" ca="1" si="19"/>
        <v>393.32005491345564</v>
      </c>
      <c r="D176" s="63">
        <f t="shared" ca="1" si="20"/>
        <v>393.69659329783985</v>
      </c>
      <c r="E176" s="63">
        <f t="shared" ca="1" si="15"/>
        <v>0.37653838438421872</v>
      </c>
      <c r="F176" s="63">
        <f t="shared" ca="1" si="16"/>
        <v>2.3109560345345481</v>
      </c>
      <c r="G176" s="63">
        <f t="shared" ca="1" si="17"/>
        <v>396.00754933237442</v>
      </c>
      <c r="H176" s="63">
        <f t="shared" ca="1" si="18"/>
        <v>2.6874944189187886</v>
      </c>
    </row>
    <row r="177" spans="1:8" x14ac:dyDescent="0.25">
      <c r="A177" s="1">
        <v>162</v>
      </c>
      <c r="B177" s="63">
        <f t="shared" ca="1" si="14"/>
        <v>0.70784363735019284</v>
      </c>
      <c r="C177" s="63">
        <f t="shared" ca="1" si="19"/>
        <v>394.02789855080584</v>
      </c>
      <c r="D177" s="63">
        <f t="shared" ca="1" si="20"/>
        <v>396.00754933237442</v>
      </c>
      <c r="E177" s="63">
        <f t="shared" ca="1" si="15"/>
        <v>1.97965078156858</v>
      </c>
      <c r="F177" s="63">
        <f t="shared" ca="1" si="16"/>
        <v>1.15521667559362</v>
      </c>
      <c r="G177" s="63">
        <f t="shared" ca="1" si="17"/>
        <v>397.16276600796806</v>
      </c>
      <c r="H177" s="63">
        <f t="shared" ca="1" si="18"/>
        <v>3.1348674571622155</v>
      </c>
    </row>
    <row r="178" spans="1:8" x14ac:dyDescent="0.25">
      <c r="A178" s="1">
        <v>163</v>
      </c>
      <c r="B178" s="63">
        <f t="shared" ca="1" si="14"/>
        <v>1.3269981287502153</v>
      </c>
      <c r="C178" s="63">
        <f t="shared" ca="1" si="19"/>
        <v>395.35489667955608</v>
      </c>
      <c r="D178" s="63">
        <f t="shared" ca="1" si="20"/>
        <v>397.16276600796806</v>
      </c>
      <c r="E178" s="63">
        <f t="shared" ca="1" si="15"/>
        <v>1.8078693284119822</v>
      </c>
      <c r="F178" s="63">
        <f t="shared" ca="1" si="16"/>
        <v>1.699419062936359</v>
      </c>
      <c r="G178" s="63">
        <f t="shared" ca="1" si="17"/>
        <v>398.86218507090445</v>
      </c>
      <c r="H178" s="63">
        <f t="shared" ca="1" si="18"/>
        <v>3.5072883913483679</v>
      </c>
    </row>
    <row r="179" spans="1:8" x14ac:dyDescent="0.25">
      <c r="A179" s="1">
        <v>164</v>
      </c>
      <c r="B179" s="63">
        <f t="shared" ca="1" si="14"/>
        <v>2.161648882463822</v>
      </c>
      <c r="C179" s="63">
        <f t="shared" ca="1" si="19"/>
        <v>397.51654556201987</v>
      </c>
      <c r="D179" s="63">
        <f t="shared" ca="1" si="20"/>
        <v>398.86218507090445</v>
      </c>
      <c r="E179" s="63">
        <f t="shared" ca="1" si="15"/>
        <v>1.3456395088845738</v>
      </c>
      <c r="F179" s="63">
        <f t="shared" ca="1" si="16"/>
        <v>1.7475759165769458</v>
      </c>
      <c r="G179" s="63">
        <f t="shared" ca="1" si="17"/>
        <v>400.60976098748137</v>
      </c>
      <c r="H179" s="63">
        <f t="shared" ca="1" si="18"/>
        <v>3.0932154254614943</v>
      </c>
    </row>
    <row r="180" spans="1:8" x14ac:dyDescent="0.25">
      <c r="A180" s="1">
        <v>165</v>
      </c>
      <c r="B180" s="63">
        <f t="shared" ca="1" si="14"/>
        <v>3.1507866614032682</v>
      </c>
      <c r="C180" s="63">
        <f t="shared" ca="1" si="19"/>
        <v>400.66733222342316</v>
      </c>
      <c r="D180" s="63">
        <f t="shared" ca="1" si="20"/>
        <v>400.66733222342316</v>
      </c>
      <c r="E180" s="63">
        <f t="shared" ca="1" si="15"/>
        <v>0</v>
      </c>
      <c r="F180" s="63">
        <f t="shared" ca="1" si="16"/>
        <v>1.4566309287092274</v>
      </c>
      <c r="G180" s="63">
        <f t="shared" ca="1" si="17"/>
        <v>402.12396315213238</v>
      </c>
      <c r="H180" s="63">
        <f t="shared" ca="1" si="18"/>
        <v>1.4566309287092167</v>
      </c>
    </row>
    <row r="181" spans="1:8" x14ac:dyDescent="0.25">
      <c r="A181" s="1">
        <v>166</v>
      </c>
      <c r="B181" s="63">
        <f t="shared" ca="1" si="14"/>
        <v>2.1114240654981002</v>
      </c>
      <c r="C181" s="63">
        <f t="shared" ca="1" si="19"/>
        <v>402.77875628892127</v>
      </c>
      <c r="D181" s="63">
        <f t="shared" ca="1" si="20"/>
        <v>402.77875628892127</v>
      </c>
      <c r="E181" s="63">
        <f t="shared" ca="1" si="15"/>
        <v>0</v>
      </c>
      <c r="F181" s="63">
        <f t="shared" ca="1" si="16"/>
        <v>2.0970596138917226</v>
      </c>
      <c r="G181" s="63">
        <f t="shared" ca="1" si="17"/>
        <v>404.87581590281297</v>
      </c>
      <c r="H181" s="63">
        <f t="shared" ca="1" si="18"/>
        <v>2.0970596138917017</v>
      </c>
    </row>
    <row r="182" spans="1:8" x14ac:dyDescent="0.25">
      <c r="A182" s="1">
        <v>167</v>
      </c>
      <c r="B182" s="63">
        <f t="shared" ca="1" si="14"/>
        <v>3.7876843156108575</v>
      </c>
      <c r="C182" s="63">
        <f t="shared" ca="1" si="19"/>
        <v>406.56644060453215</v>
      </c>
      <c r="D182" s="63">
        <f t="shared" ca="1" si="20"/>
        <v>406.56644060453215</v>
      </c>
      <c r="E182" s="63">
        <f t="shared" ca="1" si="15"/>
        <v>0</v>
      </c>
      <c r="F182" s="63">
        <f t="shared" ca="1" si="16"/>
        <v>2.2160618032857959</v>
      </c>
      <c r="G182" s="63">
        <f t="shared" ca="1" si="17"/>
        <v>408.78250240781796</v>
      </c>
      <c r="H182" s="63">
        <f t="shared" ca="1" si="18"/>
        <v>2.216061803285811</v>
      </c>
    </row>
    <row r="183" spans="1:8" x14ac:dyDescent="0.25">
      <c r="A183" s="1">
        <v>168</v>
      </c>
      <c r="B183" s="63">
        <f t="shared" ca="1" si="14"/>
        <v>3.4193682776730179</v>
      </c>
      <c r="C183" s="63">
        <f t="shared" ca="1" si="19"/>
        <v>409.98580888220516</v>
      </c>
      <c r="D183" s="63">
        <f t="shared" ca="1" si="20"/>
        <v>409.98580888220516</v>
      </c>
      <c r="E183" s="63">
        <f t="shared" ca="1" si="15"/>
        <v>0</v>
      </c>
      <c r="F183" s="63">
        <f t="shared" ca="1" si="16"/>
        <v>2.7405396706866947</v>
      </c>
      <c r="G183" s="63">
        <f t="shared" ca="1" si="17"/>
        <v>412.72634855289186</v>
      </c>
      <c r="H183" s="63">
        <f t="shared" ca="1" si="18"/>
        <v>2.7405396706867009</v>
      </c>
    </row>
    <row r="184" spans="1:8" x14ac:dyDescent="0.25">
      <c r="A184" s="1">
        <v>169</v>
      </c>
      <c r="B184" s="63">
        <f t="shared" ca="1" si="14"/>
        <v>1.9668193523373318</v>
      </c>
      <c r="C184" s="63">
        <f t="shared" ca="1" si="19"/>
        <v>411.95262823454249</v>
      </c>
      <c r="D184" s="63">
        <f t="shared" ca="1" si="20"/>
        <v>412.72634855289186</v>
      </c>
      <c r="E184" s="63">
        <f t="shared" ca="1" si="15"/>
        <v>0.77372031834937616</v>
      </c>
      <c r="F184" s="63">
        <f t="shared" ca="1" si="16"/>
        <v>2.1173926576897255</v>
      </c>
      <c r="G184" s="63">
        <f t="shared" ca="1" si="17"/>
        <v>414.84374121058158</v>
      </c>
      <c r="H184" s="63">
        <f t="shared" ca="1" si="18"/>
        <v>2.8911129760390963</v>
      </c>
    </row>
    <row r="185" spans="1:8" x14ac:dyDescent="0.25">
      <c r="A185" s="1">
        <v>170</v>
      </c>
      <c r="B185" s="63">
        <f t="shared" ca="1" si="14"/>
        <v>2.1719089817200921</v>
      </c>
      <c r="C185" s="63">
        <f t="shared" ca="1" si="19"/>
        <v>414.12453721626258</v>
      </c>
      <c r="D185" s="63">
        <f t="shared" ca="1" si="20"/>
        <v>414.84374121058158</v>
      </c>
      <c r="E185" s="63">
        <f t="shared" ca="1" si="15"/>
        <v>0.7192039943190025</v>
      </c>
      <c r="F185" s="63">
        <f t="shared" ca="1" si="16"/>
        <v>1.8782699562420511</v>
      </c>
      <c r="G185" s="63">
        <f t="shared" ca="1" si="17"/>
        <v>416.72201116682362</v>
      </c>
      <c r="H185" s="63">
        <f t="shared" ca="1" si="18"/>
        <v>2.5974739505610387</v>
      </c>
    </row>
    <row r="186" spans="1:8" x14ac:dyDescent="0.25">
      <c r="A186" s="1">
        <v>171</v>
      </c>
      <c r="B186" s="63">
        <f t="shared" ca="1" si="14"/>
        <v>1.0159154105669244</v>
      </c>
      <c r="C186" s="63">
        <f t="shared" ca="1" si="19"/>
        <v>415.14045262682953</v>
      </c>
      <c r="D186" s="63">
        <f t="shared" ca="1" si="20"/>
        <v>416.72201116682362</v>
      </c>
      <c r="E186" s="63">
        <f t="shared" ca="1" si="15"/>
        <v>1.5815585399940915</v>
      </c>
      <c r="F186" s="63">
        <f t="shared" ca="1" si="16"/>
        <v>1.8651987325565971</v>
      </c>
      <c r="G186" s="63">
        <f t="shared" ca="1" si="17"/>
        <v>418.58720989938024</v>
      </c>
      <c r="H186" s="63">
        <f t="shared" ca="1" si="18"/>
        <v>3.4467572725507125</v>
      </c>
    </row>
    <row r="187" spans="1:8" x14ac:dyDescent="0.25">
      <c r="A187" s="1">
        <v>172</v>
      </c>
      <c r="B187" s="63">
        <f t="shared" ca="1" si="14"/>
        <v>0.94446021997301177</v>
      </c>
      <c r="C187" s="63">
        <f t="shared" ca="1" si="19"/>
        <v>416.08491284680252</v>
      </c>
      <c r="D187" s="63">
        <f t="shared" ca="1" si="20"/>
        <v>418.58720989938024</v>
      </c>
      <c r="E187" s="63">
        <f t="shared" ca="1" si="15"/>
        <v>2.5022970525777168</v>
      </c>
      <c r="F187" s="63">
        <f t="shared" ca="1" si="16"/>
        <v>2.5701854378346343</v>
      </c>
      <c r="G187" s="63">
        <f t="shared" ca="1" si="17"/>
        <v>421.15739533721489</v>
      </c>
      <c r="H187" s="63">
        <f t="shared" ca="1" si="18"/>
        <v>5.0724824904123693</v>
      </c>
    </row>
    <row r="188" spans="1:8" x14ac:dyDescent="0.25">
      <c r="A188" s="1">
        <v>173</v>
      </c>
      <c r="B188" s="63">
        <f t="shared" ca="1" si="14"/>
        <v>0.56068056787516307</v>
      </c>
      <c r="C188" s="63">
        <f t="shared" ca="1" si="19"/>
        <v>416.64559341467771</v>
      </c>
      <c r="D188" s="63">
        <f t="shared" ca="1" si="20"/>
        <v>421.15739533721489</v>
      </c>
      <c r="E188" s="63">
        <f t="shared" ca="1" si="15"/>
        <v>4.5118019225371881</v>
      </c>
      <c r="F188" s="63">
        <f t="shared" ca="1" si="16"/>
        <v>1.6671164807930001</v>
      </c>
      <c r="G188" s="63">
        <f t="shared" ca="1" si="17"/>
        <v>422.82451181800792</v>
      </c>
      <c r="H188" s="63">
        <f t="shared" ca="1" si="18"/>
        <v>6.1789184033302149</v>
      </c>
    </row>
    <row r="189" spans="1:8" x14ac:dyDescent="0.25">
      <c r="A189" s="1">
        <v>174</v>
      </c>
      <c r="B189" s="63">
        <f t="shared" ca="1" si="14"/>
        <v>4.463869232976923</v>
      </c>
      <c r="C189" s="63">
        <f t="shared" ca="1" si="19"/>
        <v>421.10946264765465</v>
      </c>
      <c r="D189" s="63">
        <f t="shared" ca="1" si="20"/>
        <v>422.82451181800792</v>
      </c>
      <c r="E189" s="63">
        <f t="shared" ca="1" si="15"/>
        <v>1.715049170353268</v>
      </c>
      <c r="F189" s="63">
        <f t="shared" ca="1" si="16"/>
        <v>1.7937826701153097</v>
      </c>
      <c r="G189" s="63">
        <f t="shared" ca="1" si="17"/>
        <v>424.61829448812324</v>
      </c>
      <c r="H189" s="63">
        <f t="shared" ca="1" si="18"/>
        <v>3.5088318404685879</v>
      </c>
    </row>
    <row r="190" spans="1:8" x14ac:dyDescent="0.25">
      <c r="A190" s="1">
        <v>175</v>
      </c>
      <c r="B190" s="63">
        <f t="shared" ca="1" si="14"/>
        <v>3.7178189918073921</v>
      </c>
      <c r="C190" s="63">
        <f t="shared" ca="1" si="19"/>
        <v>424.82728163946206</v>
      </c>
      <c r="D190" s="63">
        <f t="shared" ca="1" si="20"/>
        <v>424.82728163946206</v>
      </c>
      <c r="E190" s="63">
        <f t="shared" ca="1" si="15"/>
        <v>0</v>
      </c>
      <c r="F190" s="63">
        <f t="shared" ca="1" si="16"/>
        <v>1.1627753549092521</v>
      </c>
      <c r="G190" s="63">
        <f t="shared" ca="1" si="17"/>
        <v>425.99005699437129</v>
      </c>
      <c r="H190" s="63">
        <f t="shared" ca="1" si="18"/>
        <v>1.162775354909229</v>
      </c>
    </row>
    <row r="191" spans="1:8" x14ac:dyDescent="0.25">
      <c r="A191" s="1">
        <v>176</v>
      </c>
      <c r="B191" s="63">
        <f t="shared" ca="1" si="14"/>
        <v>3.9120366177695698</v>
      </c>
      <c r="C191" s="63">
        <f t="shared" ca="1" si="19"/>
        <v>428.73931825723162</v>
      </c>
      <c r="D191" s="63">
        <f t="shared" ca="1" si="20"/>
        <v>428.73931825723162</v>
      </c>
      <c r="E191" s="63">
        <f t="shared" ca="1" si="15"/>
        <v>0</v>
      </c>
      <c r="F191" s="63">
        <f t="shared" ca="1" si="16"/>
        <v>1.7763388087755663</v>
      </c>
      <c r="G191" s="63">
        <f t="shared" ca="1" si="17"/>
        <v>430.51565706600718</v>
      </c>
      <c r="H191" s="63">
        <f t="shared" ca="1" si="18"/>
        <v>1.7763388087755629</v>
      </c>
    </row>
    <row r="192" spans="1:8" x14ac:dyDescent="0.25">
      <c r="A192" s="1">
        <v>177</v>
      </c>
      <c r="B192" s="63">
        <f t="shared" ca="1" si="14"/>
        <v>1.6639922658605482</v>
      </c>
      <c r="C192" s="63">
        <f t="shared" ca="1" si="19"/>
        <v>430.40331052309216</v>
      </c>
      <c r="D192" s="63">
        <f t="shared" ca="1" si="20"/>
        <v>430.51565706600718</v>
      </c>
      <c r="E192" s="63">
        <f t="shared" ca="1" si="15"/>
        <v>0.11234654291502011</v>
      </c>
      <c r="F192" s="63">
        <f t="shared" ca="1" si="16"/>
        <v>1.848886562190948</v>
      </c>
      <c r="G192" s="63">
        <f t="shared" ca="1" si="17"/>
        <v>432.36454362819813</v>
      </c>
      <c r="H192" s="63">
        <f t="shared" ca="1" si="18"/>
        <v>1.9612331051059755</v>
      </c>
    </row>
    <row r="193" spans="1:8" x14ac:dyDescent="0.25">
      <c r="A193" s="1">
        <v>178</v>
      </c>
      <c r="B193" s="63">
        <f t="shared" ca="1" si="14"/>
        <v>4.394466758187229</v>
      </c>
      <c r="C193" s="63">
        <f t="shared" ca="1" si="19"/>
        <v>434.79777728127937</v>
      </c>
      <c r="D193" s="63">
        <f t="shared" ca="1" si="20"/>
        <v>434.79777728127937</v>
      </c>
      <c r="E193" s="63">
        <f t="shared" ca="1" si="15"/>
        <v>0</v>
      </c>
      <c r="F193" s="63">
        <f t="shared" ca="1" si="16"/>
        <v>2.394272158924974</v>
      </c>
      <c r="G193" s="63">
        <f t="shared" ca="1" si="17"/>
        <v>437.19204944020436</v>
      </c>
      <c r="H193" s="63">
        <f t="shared" ca="1" si="18"/>
        <v>2.3942721589249913</v>
      </c>
    </row>
    <row r="194" spans="1:8" x14ac:dyDescent="0.25">
      <c r="A194" s="1">
        <v>179</v>
      </c>
      <c r="B194" s="63">
        <f t="shared" ca="1" si="14"/>
        <v>0.61436592187847139</v>
      </c>
      <c r="C194" s="63">
        <f t="shared" ca="1" si="19"/>
        <v>435.41214320315783</v>
      </c>
      <c r="D194" s="63">
        <f t="shared" ca="1" si="20"/>
        <v>437.19204944020436</v>
      </c>
      <c r="E194" s="63">
        <f t="shared" ca="1" si="15"/>
        <v>1.7799062370465322</v>
      </c>
      <c r="F194" s="63">
        <f t="shared" ca="1" si="16"/>
        <v>2.5452019745193346</v>
      </c>
      <c r="G194" s="63">
        <f t="shared" ca="1" si="17"/>
        <v>439.73725141472369</v>
      </c>
      <c r="H194" s="63">
        <f t="shared" ca="1" si="18"/>
        <v>4.3251082115658619</v>
      </c>
    </row>
    <row r="195" spans="1:8" x14ac:dyDescent="0.25">
      <c r="A195" s="1">
        <v>180</v>
      </c>
      <c r="B195" s="63">
        <f t="shared" ca="1" si="14"/>
        <v>1.285058757318585</v>
      </c>
      <c r="C195" s="63">
        <f t="shared" ca="1" si="19"/>
        <v>436.69720196047643</v>
      </c>
      <c r="D195" s="63">
        <f t="shared" ca="1" si="20"/>
        <v>439.73725141472369</v>
      </c>
      <c r="E195" s="63">
        <f t="shared" ca="1" si="15"/>
        <v>3.0400494542472529</v>
      </c>
      <c r="F195" s="63">
        <f t="shared" ca="1" si="16"/>
        <v>2.0983453314233129</v>
      </c>
      <c r="G195" s="63">
        <f t="shared" ca="1" si="17"/>
        <v>441.83559674614702</v>
      </c>
      <c r="H195" s="63">
        <f t="shared" ca="1" si="18"/>
        <v>5.1383947856705845</v>
      </c>
    </row>
    <row r="196" spans="1:8" x14ac:dyDescent="0.25">
      <c r="A196" s="1">
        <v>181</v>
      </c>
      <c r="B196" s="63">
        <f t="shared" ca="1" si="14"/>
        <v>2.7994729117352128</v>
      </c>
      <c r="C196" s="63">
        <f t="shared" ca="1" si="19"/>
        <v>439.49667487221166</v>
      </c>
      <c r="D196" s="63">
        <f t="shared" ca="1" si="20"/>
        <v>441.83559674614702</v>
      </c>
      <c r="E196" s="63">
        <f t="shared" ca="1" si="15"/>
        <v>2.3389218739353623</v>
      </c>
      <c r="F196" s="63">
        <f t="shared" ca="1" si="16"/>
        <v>2.3533795190393718</v>
      </c>
      <c r="G196" s="63">
        <f t="shared" ca="1" si="17"/>
        <v>444.1889762651864</v>
      </c>
      <c r="H196" s="63">
        <f t="shared" ca="1" si="18"/>
        <v>4.6923013929747412</v>
      </c>
    </row>
    <row r="197" spans="1:8" x14ac:dyDescent="0.25">
      <c r="A197" s="1">
        <v>182</v>
      </c>
      <c r="B197" s="63">
        <f t="shared" ca="1" si="14"/>
        <v>1.9064405840939147</v>
      </c>
      <c r="C197" s="63">
        <f t="shared" ca="1" si="19"/>
        <v>441.40311545630556</v>
      </c>
      <c r="D197" s="63">
        <f t="shared" ca="1" si="20"/>
        <v>444.1889762651864</v>
      </c>
      <c r="E197" s="63">
        <f t="shared" ca="1" si="15"/>
        <v>2.785860808880841</v>
      </c>
      <c r="F197" s="63">
        <f t="shared" ca="1" si="16"/>
        <v>1.3639547653562527</v>
      </c>
      <c r="G197" s="63">
        <f t="shared" ca="1" si="17"/>
        <v>445.55293103054265</v>
      </c>
      <c r="H197" s="63">
        <f t="shared" ca="1" si="18"/>
        <v>4.1498155742370955</v>
      </c>
    </row>
    <row r="198" spans="1:8" x14ac:dyDescent="0.25">
      <c r="A198" s="1">
        <v>183</v>
      </c>
      <c r="B198" s="63">
        <f t="shared" ca="1" si="14"/>
        <v>4.470104259914466</v>
      </c>
      <c r="C198" s="63">
        <f t="shared" ca="1" si="19"/>
        <v>445.87321971622004</v>
      </c>
      <c r="D198" s="63">
        <f t="shared" ca="1" si="20"/>
        <v>445.87321971622004</v>
      </c>
      <c r="E198" s="63">
        <f t="shared" ca="1" si="15"/>
        <v>0</v>
      </c>
      <c r="F198" s="63">
        <f t="shared" ca="1" si="16"/>
        <v>2.1565235716956783</v>
      </c>
      <c r="G198" s="63">
        <f t="shared" ca="1" si="17"/>
        <v>448.02974328791572</v>
      </c>
      <c r="H198" s="63">
        <f t="shared" ca="1" si="18"/>
        <v>2.1565235716956863</v>
      </c>
    </row>
    <row r="199" spans="1:8" x14ac:dyDescent="0.25">
      <c r="A199" s="1">
        <v>184</v>
      </c>
      <c r="B199" s="63">
        <f t="shared" ca="1" si="14"/>
        <v>2.6757800331156605</v>
      </c>
      <c r="C199" s="63">
        <f t="shared" ca="1" si="19"/>
        <v>448.54899974933568</v>
      </c>
      <c r="D199" s="63">
        <f t="shared" ca="1" si="20"/>
        <v>448.54899974933568</v>
      </c>
      <c r="E199" s="63">
        <f t="shared" ca="1" si="15"/>
        <v>0</v>
      </c>
      <c r="F199" s="63">
        <f t="shared" ca="1" si="16"/>
        <v>2.0502723816887167</v>
      </c>
      <c r="G199" s="63">
        <f t="shared" ca="1" si="17"/>
        <v>450.59927213102441</v>
      </c>
      <c r="H199" s="63">
        <f t="shared" ca="1" si="18"/>
        <v>2.0502723816887283</v>
      </c>
    </row>
    <row r="200" spans="1:8" x14ac:dyDescent="0.25">
      <c r="A200" s="1">
        <v>185</v>
      </c>
      <c r="B200" s="63">
        <f t="shared" ca="1" si="14"/>
        <v>0.87809343038268484</v>
      </c>
      <c r="C200" s="63">
        <f t="shared" ca="1" si="19"/>
        <v>449.42709317971838</v>
      </c>
      <c r="D200" s="63">
        <f t="shared" ca="1" si="20"/>
        <v>450.59927213102441</v>
      </c>
      <c r="E200" s="63">
        <f t="shared" ca="1" si="15"/>
        <v>1.172178951306023</v>
      </c>
      <c r="F200" s="63">
        <f t="shared" ca="1" si="16"/>
        <v>1.68856008778143</v>
      </c>
      <c r="G200" s="63">
        <f t="shared" ca="1" si="17"/>
        <v>452.28783221880582</v>
      </c>
      <c r="H200" s="63">
        <f t="shared" ca="1" si="18"/>
        <v>2.8607390390874343</v>
      </c>
    </row>
    <row r="201" spans="1:8" x14ac:dyDescent="0.25">
      <c r="A201" s="1">
        <v>186</v>
      </c>
      <c r="B201" s="63">
        <f t="shared" ca="1" si="14"/>
        <v>0.40936672111740957</v>
      </c>
      <c r="C201" s="63">
        <f t="shared" ca="1" si="19"/>
        <v>449.83645990083579</v>
      </c>
      <c r="D201" s="63">
        <f t="shared" ca="1" si="20"/>
        <v>452.28783221880582</v>
      </c>
      <c r="E201" s="63">
        <f t="shared" ca="1" si="15"/>
        <v>2.4513723179700264</v>
      </c>
      <c r="F201" s="63">
        <f t="shared" ca="1" si="16"/>
        <v>2.102883466746742</v>
      </c>
      <c r="G201" s="63">
        <f t="shared" ca="1" si="17"/>
        <v>454.39071568555255</v>
      </c>
      <c r="H201" s="63">
        <f t="shared" ca="1" si="18"/>
        <v>4.5542557847167586</v>
      </c>
    </row>
    <row r="202" spans="1:8" x14ac:dyDescent="0.25">
      <c r="A202" s="1">
        <v>187</v>
      </c>
      <c r="B202" s="63">
        <f t="shared" ca="1" si="14"/>
        <v>3.3432463547227047</v>
      </c>
      <c r="C202" s="63">
        <f t="shared" ca="1" si="19"/>
        <v>453.17970625555847</v>
      </c>
      <c r="D202" s="63">
        <f t="shared" ca="1" si="20"/>
        <v>454.39071568555255</v>
      </c>
      <c r="E202" s="63">
        <f t="shared" ca="1" si="15"/>
        <v>1.2110094299940783</v>
      </c>
      <c r="F202" s="63">
        <f t="shared" ca="1" si="16"/>
        <v>2.1232565917243651</v>
      </c>
      <c r="G202" s="63">
        <f t="shared" ca="1" si="17"/>
        <v>456.51397227727693</v>
      </c>
      <c r="H202" s="63">
        <f t="shared" ca="1" si="18"/>
        <v>3.334266021718463</v>
      </c>
    </row>
    <row r="203" spans="1:8" x14ac:dyDescent="0.25">
      <c r="A203" s="1">
        <v>188</v>
      </c>
      <c r="B203" s="63">
        <f t="shared" ca="1" si="14"/>
        <v>0.7057654859576723</v>
      </c>
      <c r="C203" s="63">
        <f t="shared" ca="1" si="19"/>
        <v>453.88547174151614</v>
      </c>
      <c r="D203" s="63">
        <f t="shared" ca="1" si="20"/>
        <v>456.51397227727693</v>
      </c>
      <c r="E203" s="63">
        <f t="shared" ca="1" si="15"/>
        <v>2.6285005357607929</v>
      </c>
      <c r="F203" s="63">
        <f t="shared" ca="1" si="16"/>
        <v>1.1494979975131425</v>
      </c>
      <c r="G203" s="63">
        <f t="shared" ca="1" si="17"/>
        <v>457.66347027479009</v>
      </c>
      <c r="H203" s="63">
        <f t="shared" ca="1" si="18"/>
        <v>3.7779985332739443</v>
      </c>
    </row>
    <row r="204" spans="1:8" x14ac:dyDescent="0.25">
      <c r="A204" s="1">
        <v>189</v>
      </c>
      <c r="B204" s="63">
        <f t="shared" ca="1" si="14"/>
        <v>4.3995042684677159</v>
      </c>
      <c r="C204" s="63">
        <f t="shared" ca="1" si="19"/>
        <v>458.28497600998384</v>
      </c>
      <c r="D204" s="63">
        <f t="shared" ca="1" si="20"/>
        <v>458.28497600998384</v>
      </c>
      <c r="E204" s="63">
        <f t="shared" ca="1" si="15"/>
        <v>0</v>
      </c>
      <c r="F204" s="63">
        <f t="shared" ca="1" si="16"/>
        <v>0.52597556058531669</v>
      </c>
      <c r="G204" s="63">
        <f t="shared" ca="1" si="17"/>
        <v>458.81095157056916</v>
      </c>
      <c r="H204" s="63">
        <f t="shared" ca="1" si="18"/>
        <v>0.52597556058532291</v>
      </c>
    </row>
    <row r="205" spans="1:8" x14ac:dyDescent="0.25">
      <c r="A205" s="1">
        <v>190</v>
      </c>
      <c r="B205" s="63">
        <f t="shared" ca="1" si="14"/>
        <v>2.4996247052572156</v>
      </c>
      <c r="C205" s="63">
        <f t="shared" ca="1" si="19"/>
        <v>460.78460071524103</v>
      </c>
      <c r="D205" s="63">
        <f t="shared" ca="1" si="20"/>
        <v>460.78460071524103</v>
      </c>
      <c r="E205" s="63">
        <f t="shared" ca="1" si="15"/>
        <v>0</v>
      </c>
      <c r="F205" s="63">
        <f t="shared" ca="1" si="16"/>
        <v>2.1423828757344801</v>
      </c>
      <c r="G205" s="63">
        <f t="shared" ca="1" si="17"/>
        <v>462.92698359097551</v>
      </c>
      <c r="H205" s="63">
        <f t="shared" ca="1" si="18"/>
        <v>2.1423828757344836</v>
      </c>
    </row>
    <row r="206" spans="1:8" x14ac:dyDescent="0.25">
      <c r="A206" s="1">
        <v>191</v>
      </c>
      <c r="B206" s="63">
        <f t="shared" ca="1" si="14"/>
        <v>2.2150250665501989</v>
      </c>
      <c r="C206" s="63">
        <f t="shared" ca="1" si="19"/>
        <v>462.99962578179122</v>
      </c>
      <c r="D206" s="63">
        <f t="shared" ca="1" si="20"/>
        <v>462.99962578179122</v>
      </c>
      <c r="E206" s="63">
        <f t="shared" ca="1" si="15"/>
        <v>0</v>
      </c>
      <c r="F206" s="63">
        <f t="shared" ca="1" si="16"/>
        <v>1.758208595189382</v>
      </c>
      <c r="G206" s="63">
        <f t="shared" ca="1" si="17"/>
        <v>464.75783437698061</v>
      </c>
      <c r="H206" s="63">
        <f t="shared" ca="1" si="18"/>
        <v>1.7582085951893873</v>
      </c>
    </row>
    <row r="207" spans="1:8" x14ac:dyDescent="0.25">
      <c r="A207" s="1">
        <v>192</v>
      </c>
      <c r="B207" s="63">
        <f t="shared" ca="1" si="14"/>
        <v>3.087914413132081</v>
      </c>
      <c r="C207" s="63">
        <f t="shared" ca="1" si="19"/>
        <v>466.08754019492329</v>
      </c>
      <c r="D207" s="63">
        <f t="shared" ca="1" si="20"/>
        <v>466.08754019492329</v>
      </c>
      <c r="E207" s="63">
        <f t="shared" ca="1" si="15"/>
        <v>0</v>
      </c>
      <c r="F207" s="63">
        <f t="shared" ca="1" si="16"/>
        <v>0.87508079660348503</v>
      </c>
      <c r="G207" s="63">
        <f t="shared" ca="1" si="17"/>
        <v>466.96262099152676</v>
      </c>
      <c r="H207" s="63">
        <f t="shared" ca="1" si="18"/>
        <v>0.87508079660346993</v>
      </c>
    </row>
    <row r="208" spans="1:8" x14ac:dyDescent="0.25">
      <c r="A208" s="1">
        <v>193</v>
      </c>
      <c r="B208" s="63">
        <f t="shared" ref="B208:B271" ca="1" si="21">$B$4+RAND()*($B$5-$B$4)</f>
        <v>1.687148302763064E-2</v>
      </c>
      <c r="C208" s="63">
        <f t="shared" ca="1" si="19"/>
        <v>466.10441167795091</v>
      </c>
      <c r="D208" s="63">
        <f t="shared" ca="1" si="20"/>
        <v>466.96262099152676</v>
      </c>
      <c r="E208" s="63">
        <f t="shared" ref="E208:E271" ca="1" si="22">D208-C208</f>
        <v>0.8582093135758555</v>
      </c>
      <c r="F208" s="63">
        <f t="shared" ref="F208:F271" ca="1" si="23">NORMINV(RAND(),$B$8,$B$9)</f>
        <v>2.3115258531528768</v>
      </c>
      <c r="G208" s="63">
        <f t="shared" ref="G208:G271" ca="1" si="24">D208+F208</f>
        <v>469.27414684467965</v>
      </c>
      <c r="H208" s="63">
        <f t="shared" ref="H208:H271" ca="1" si="25">G208-C208</f>
        <v>3.1697351667287421</v>
      </c>
    </row>
    <row r="209" spans="1:8" x14ac:dyDescent="0.25">
      <c r="A209" s="1">
        <v>194</v>
      </c>
      <c r="B209" s="63">
        <f t="shared" ca="1" si="21"/>
        <v>1.7439833218244387</v>
      </c>
      <c r="C209" s="63">
        <f t="shared" ref="C209:C272" ca="1" si="26">C208+B209</f>
        <v>467.84839499977534</v>
      </c>
      <c r="D209" s="63">
        <f t="shared" ref="D209:D272" ca="1" si="27">IF(C209&gt;G208,C209,G208)</f>
        <v>469.27414684467965</v>
      </c>
      <c r="E209" s="63">
        <f t="shared" ca="1" si="22"/>
        <v>1.4257518449043118</v>
      </c>
      <c r="F209" s="63">
        <f t="shared" ca="1" si="23"/>
        <v>2.6889808953998342</v>
      </c>
      <c r="G209" s="63">
        <f t="shared" ca="1" si="24"/>
        <v>471.96312774007947</v>
      </c>
      <c r="H209" s="63">
        <f t="shared" ca="1" si="25"/>
        <v>4.1147327403041345</v>
      </c>
    </row>
    <row r="210" spans="1:8" x14ac:dyDescent="0.25">
      <c r="A210" s="1">
        <v>195</v>
      </c>
      <c r="B210" s="63">
        <f t="shared" ca="1" si="21"/>
        <v>0.95602374818797575</v>
      </c>
      <c r="C210" s="63">
        <f t="shared" ca="1" si="26"/>
        <v>468.80441874796333</v>
      </c>
      <c r="D210" s="63">
        <f t="shared" ca="1" si="27"/>
        <v>471.96312774007947</v>
      </c>
      <c r="E210" s="63">
        <f t="shared" ca="1" si="22"/>
        <v>3.1587089921161464</v>
      </c>
      <c r="F210" s="63">
        <f t="shared" ca="1" si="23"/>
        <v>1.7311416168063627</v>
      </c>
      <c r="G210" s="63">
        <f t="shared" ca="1" si="24"/>
        <v>473.69426935688585</v>
      </c>
      <c r="H210" s="63">
        <f t="shared" ca="1" si="25"/>
        <v>4.8898506089225293</v>
      </c>
    </row>
    <row r="211" spans="1:8" x14ac:dyDescent="0.25">
      <c r="A211" s="1">
        <v>196</v>
      </c>
      <c r="B211" s="63">
        <f t="shared" ca="1" si="21"/>
        <v>0.37284967434653205</v>
      </c>
      <c r="C211" s="63">
        <f t="shared" ca="1" si="26"/>
        <v>469.17726842230985</v>
      </c>
      <c r="D211" s="63">
        <f t="shared" ca="1" si="27"/>
        <v>473.69426935688585</v>
      </c>
      <c r="E211" s="63">
        <f t="shared" ca="1" si="22"/>
        <v>4.5170009345760036</v>
      </c>
      <c r="F211" s="63">
        <f t="shared" ca="1" si="23"/>
        <v>2.1469359976329838</v>
      </c>
      <c r="G211" s="63">
        <f t="shared" ca="1" si="24"/>
        <v>475.84120535451882</v>
      </c>
      <c r="H211" s="63">
        <f t="shared" ca="1" si="25"/>
        <v>6.6639369322089692</v>
      </c>
    </row>
    <row r="212" spans="1:8" x14ac:dyDescent="0.25">
      <c r="A212" s="1">
        <v>197</v>
      </c>
      <c r="B212" s="63">
        <f t="shared" ca="1" si="21"/>
        <v>4.371757921237192</v>
      </c>
      <c r="C212" s="63">
        <f t="shared" ca="1" si="26"/>
        <v>473.54902634354704</v>
      </c>
      <c r="D212" s="63">
        <f t="shared" ca="1" si="27"/>
        <v>475.84120535451882</v>
      </c>
      <c r="E212" s="63">
        <f t="shared" ca="1" si="22"/>
        <v>2.292179010971779</v>
      </c>
      <c r="F212" s="63">
        <f t="shared" ca="1" si="23"/>
        <v>2.3843931898413739</v>
      </c>
      <c r="G212" s="63">
        <f t="shared" ca="1" si="24"/>
        <v>478.2255985443602</v>
      </c>
      <c r="H212" s="63">
        <f t="shared" ca="1" si="25"/>
        <v>4.6765722008131547</v>
      </c>
    </row>
    <row r="213" spans="1:8" x14ac:dyDescent="0.25">
      <c r="A213" s="1">
        <v>198</v>
      </c>
      <c r="B213" s="63">
        <f t="shared" ca="1" si="21"/>
        <v>4.1085012909906293</v>
      </c>
      <c r="C213" s="63">
        <f t="shared" ca="1" si="26"/>
        <v>477.65752763453764</v>
      </c>
      <c r="D213" s="63">
        <f t="shared" ca="1" si="27"/>
        <v>478.2255985443602</v>
      </c>
      <c r="E213" s="63">
        <f t="shared" ca="1" si="22"/>
        <v>0.56807090982255204</v>
      </c>
      <c r="F213" s="63">
        <f t="shared" ca="1" si="23"/>
        <v>2.518691181287827</v>
      </c>
      <c r="G213" s="63">
        <f t="shared" ca="1" si="24"/>
        <v>480.744289725648</v>
      </c>
      <c r="H213" s="63">
        <f t="shared" ca="1" si="25"/>
        <v>3.0867620911103586</v>
      </c>
    </row>
    <row r="214" spans="1:8" x14ac:dyDescent="0.25">
      <c r="A214" s="1">
        <v>199</v>
      </c>
      <c r="B214" s="63">
        <f t="shared" ca="1" si="21"/>
        <v>4.5267209079074835</v>
      </c>
      <c r="C214" s="63">
        <f t="shared" ca="1" si="26"/>
        <v>482.18424854244512</v>
      </c>
      <c r="D214" s="63">
        <f t="shared" ca="1" si="27"/>
        <v>482.18424854244512</v>
      </c>
      <c r="E214" s="63">
        <f t="shared" ca="1" si="22"/>
        <v>0</v>
      </c>
      <c r="F214" s="63">
        <f t="shared" ca="1" si="23"/>
        <v>2.3299039158234849</v>
      </c>
      <c r="G214" s="63">
        <f t="shared" ca="1" si="24"/>
        <v>484.5141524582686</v>
      </c>
      <c r="H214" s="63">
        <f t="shared" ca="1" si="25"/>
        <v>2.3299039158234791</v>
      </c>
    </row>
    <row r="215" spans="1:8" x14ac:dyDescent="0.25">
      <c r="A215" s="1">
        <v>200</v>
      </c>
      <c r="B215" s="63">
        <f t="shared" ca="1" si="21"/>
        <v>1.7876519761414817</v>
      </c>
      <c r="C215" s="63">
        <f t="shared" ca="1" si="26"/>
        <v>483.97190051858661</v>
      </c>
      <c r="D215" s="63">
        <f t="shared" ca="1" si="27"/>
        <v>484.5141524582686</v>
      </c>
      <c r="E215" s="63">
        <f t="shared" ca="1" si="22"/>
        <v>0.54225193968198937</v>
      </c>
      <c r="F215" s="63">
        <f t="shared" ca="1" si="23"/>
        <v>2.8600940657071083</v>
      </c>
      <c r="G215" s="63">
        <f t="shared" ca="1" si="24"/>
        <v>487.37424652397573</v>
      </c>
      <c r="H215" s="63">
        <f t="shared" ca="1" si="25"/>
        <v>3.4023460053891199</v>
      </c>
    </row>
    <row r="216" spans="1:8" x14ac:dyDescent="0.25">
      <c r="A216" s="1">
        <v>201</v>
      </c>
      <c r="B216" s="63">
        <f t="shared" ca="1" si="21"/>
        <v>3.2260943486202587</v>
      </c>
      <c r="C216" s="63">
        <f t="shared" ca="1" si="26"/>
        <v>487.19799486720689</v>
      </c>
      <c r="D216" s="63">
        <f t="shared" ca="1" si="27"/>
        <v>487.37424652397573</v>
      </c>
      <c r="E216" s="63">
        <f t="shared" ca="1" si="22"/>
        <v>0.1762516567688408</v>
      </c>
      <c r="F216" s="63">
        <f t="shared" ca="1" si="23"/>
        <v>2.1219177884953662</v>
      </c>
      <c r="G216" s="63">
        <f t="shared" ca="1" si="24"/>
        <v>489.49616431247108</v>
      </c>
      <c r="H216" s="63">
        <f t="shared" ca="1" si="25"/>
        <v>2.2981694452641932</v>
      </c>
    </row>
    <row r="217" spans="1:8" x14ac:dyDescent="0.25">
      <c r="A217" s="1">
        <v>202</v>
      </c>
      <c r="B217" s="63">
        <f t="shared" ca="1" si="21"/>
        <v>2.0903821002558609</v>
      </c>
      <c r="C217" s="63">
        <f t="shared" ca="1" si="26"/>
        <v>489.28837696746274</v>
      </c>
      <c r="D217" s="63">
        <f t="shared" ca="1" si="27"/>
        <v>489.49616431247108</v>
      </c>
      <c r="E217" s="63">
        <f t="shared" ca="1" si="22"/>
        <v>0.20778734500834162</v>
      </c>
      <c r="F217" s="63">
        <f t="shared" ca="1" si="23"/>
        <v>1.6656920601395095</v>
      </c>
      <c r="G217" s="63">
        <f t="shared" ca="1" si="24"/>
        <v>491.1618563726106</v>
      </c>
      <c r="H217" s="63">
        <f t="shared" ca="1" si="25"/>
        <v>1.8734794051478616</v>
      </c>
    </row>
    <row r="218" spans="1:8" x14ac:dyDescent="0.25">
      <c r="A218" s="1">
        <v>203</v>
      </c>
      <c r="B218" s="63">
        <f t="shared" ca="1" si="21"/>
        <v>2.9103163643354102</v>
      </c>
      <c r="C218" s="63">
        <f t="shared" ca="1" si="26"/>
        <v>492.19869333179815</v>
      </c>
      <c r="D218" s="63">
        <f t="shared" ca="1" si="27"/>
        <v>492.19869333179815</v>
      </c>
      <c r="E218" s="63">
        <f t="shared" ca="1" si="22"/>
        <v>0</v>
      </c>
      <c r="F218" s="63">
        <f t="shared" ca="1" si="23"/>
        <v>1.73150617143883</v>
      </c>
      <c r="G218" s="63">
        <f t="shared" ca="1" si="24"/>
        <v>493.93019950323696</v>
      </c>
      <c r="H218" s="63">
        <f t="shared" ca="1" si="25"/>
        <v>1.7315061714388094</v>
      </c>
    </row>
    <row r="219" spans="1:8" x14ac:dyDescent="0.25">
      <c r="A219" s="1">
        <v>204</v>
      </c>
      <c r="B219" s="63">
        <f t="shared" ca="1" si="21"/>
        <v>0.48067963393149504</v>
      </c>
      <c r="C219" s="63">
        <f t="shared" ca="1" si="26"/>
        <v>492.67937296572967</v>
      </c>
      <c r="D219" s="63">
        <f t="shared" ca="1" si="27"/>
        <v>493.93019950323696</v>
      </c>
      <c r="E219" s="63">
        <f t="shared" ca="1" si="22"/>
        <v>1.2508265375072938</v>
      </c>
      <c r="F219" s="63">
        <f t="shared" ca="1" si="23"/>
        <v>2.563453179918572</v>
      </c>
      <c r="G219" s="63">
        <f t="shared" ca="1" si="24"/>
        <v>496.49365268315552</v>
      </c>
      <c r="H219" s="63">
        <f t="shared" ca="1" si="25"/>
        <v>3.8142797174258476</v>
      </c>
    </row>
    <row r="220" spans="1:8" x14ac:dyDescent="0.25">
      <c r="A220" s="1">
        <v>205</v>
      </c>
      <c r="B220" s="63">
        <f t="shared" ca="1" si="21"/>
        <v>3.1488298821426595</v>
      </c>
      <c r="C220" s="63">
        <f t="shared" ca="1" si="26"/>
        <v>495.82820284787232</v>
      </c>
      <c r="D220" s="63">
        <f t="shared" ca="1" si="27"/>
        <v>496.49365268315552</v>
      </c>
      <c r="E220" s="63">
        <f t="shared" ca="1" si="22"/>
        <v>0.6654498352831979</v>
      </c>
      <c r="F220" s="63">
        <f t="shared" ca="1" si="23"/>
        <v>1.2288443814496488</v>
      </c>
      <c r="G220" s="63">
        <f t="shared" ca="1" si="24"/>
        <v>497.72249706460519</v>
      </c>
      <c r="H220" s="63">
        <f t="shared" ca="1" si="25"/>
        <v>1.8942942167328738</v>
      </c>
    </row>
    <row r="221" spans="1:8" x14ac:dyDescent="0.25">
      <c r="A221" s="1">
        <v>206</v>
      </c>
      <c r="B221" s="63">
        <f t="shared" ca="1" si="21"/>
        <v>2.5442867671764793</v>
      </c>
      <c r="C221" s="63">
        <f t="shared" ca="1" si="26"/>
        <v>498.37248961504878</v>
      </c>
      <c r="D221" s="63">
        <f t="shared" ca="1" si="27"/>
        <v>498.37248961504878</v>
      </c>
      <c r="E221" s="63">
        <f t="shared" ca="1" si="22"/>
        <v>0</v>
      </c>
      <c r="F221" s="63">
        <f t="shared" ca="1" si="23"/>
        <v>1.8943677756825268</v>
      </c>
      <c r="G221" s="63">
        <f t="shared" ca="1" si="24"/>
        <v>500.26685739073133</v>
      </c>
      <c r="H221" s="63">
        <f t="shared" ca="1" si="25"/>
        <v>1.8943677756825537</v>
      </c>
    </row>
    <row r="222" spans="1:8" x14ac:dyDescent="0.25">
      <c r="A222" s="1">
        <v>207</v>
      </c>
      <c r="B222" s="63">
        <f t="shared" ca="1" si="21"/>
        <v>1.2576777297240815</v>
      </c>
      <c r="C222" s="63">
        <f t="shared" ca="1" si="26"/>
        <v>499.63016734477287</v>
      </c>
      <c r="D222" s="63">
        <f t="shared" ca="1" si="27"/>
        <v>500.26685739073133</v>
      </c>
      <c r="E222" s="63">
        <f t="shared" ca="1" si="22"/>
        <v>0.6366900459584599</v>
      </c>
      <c r="F222" s="63">
        <f t="shared" ca="1" si="23"/>
        <v>2.5457601381031241</v>
      </c>
      <c r="G222" s="63">
        <f t="shared" ca="1" si="24"/>
        <v>502.81261752883444</v>
      </c>
      <c r="H222" s="63">
        <f t="shared" ca="1" si="25"/>
        <v>3.1824501840615653</v>
      </c>
    </row>
    <row r="223" spans="1:8" x14ac:dyDescent="0.25">
      <c r="A223" s="1">
        <v>208</v>
      </c>
      <c r="B223" s="63">
        <f t="shared" ca="1" si="21"/>
        <v>2.0704536569917771</v>
      </c>
      <c r="C223" s="63">
        <f t="shared" ca="1" si="26"/>
        <v>501.70062100176466</v>
      </c>
      <c r="D223" s="63">
        <f t="shared" ca="1" si="27"/>
        <v>502.81261752883444</v>
      </c>
      <c r="E223" s="63">
        <f t="shared" ca="1" si="22"/>
        <v>1.1119965270697776</v>
      </c>
      <c r="F223" s="63">
        <f t="shared" ca="1" si="23"/>
        <v>2.0271437984492353</v>
      </c>
      <c r="G223" s="63">
        <f t="shared" ca="1" si="24"/>
        <v>504.83976132728367</v>
      </c>
      <c r="H223" s="63">
        <f t="shared" ca="1" si="25"/>
        <v>3.1391403255190085</v>
      </c>
    </row>
    <row r="224" spans="1:8" x14ac:dyDescent="0.25">
      <c r="A224" s="1">
        <v>209</v>
      </c>
      <c r="B224" s="63">
        <f t="shared" ca="1" si="21"/>
        <v>1.9756395843517705</v>
      </c>
      <c r="C224" s="63">
        <f t="shared" ca="1" si="26"/>
        <v>503.67626058611643</v>
      </c>
      <c r="D224" s="63">
        <f t="shared" ca="1" si="27"/>
        <v>504.83976132728367</v>
      </c>
      <c r="E224" s="63">
        <f t="shared" ca="1" si="22"/>
        <v>1.1635007411672404</v>
      </c>
      <c r="F224" s="63">
        <f t="shared" ca="1" si="23"/>
        <v>1.9546576576580803</v>
      </c>
      <c r="G224" s="63">
        <f t="shared" ca="1" si="24"/>
        <v>506.79441898494173</v>
      </c>
      <c r="H224" s="63">
        <f t="shared" ca="1" si="25"/>
        <v>3.118158398825301</v>
      </c>
    </row>
    <row r="225" spans="1:8" x14ac:dyDescent="0.25">
      <c r="A225" s="1">
        <v>210</v>
      </c>
      <c r="B225" s="63">
        <f t="shared" ca="1" si="21"/>
        <v>3.1962531844683988</v>
      </c>
      <c r="C225" s="63">
        <f t="shared" ca="1" si="26"/>
        <v>506.87251377058482</v>
      </c>
      <c r="D225" s="63">
        <f t="shared" ca="1" si="27"/>
        <v>506.87251377058482</v>
      </c>
      <c r="E225" s="63">
        <f t="shared" ca="1" si="22"/>
        <v>0</v>
      </c>
      <c r="F225" s="63">
        <f t="shared" ca="1" si="23"/>
        <v>2.7023208816213664</v>
      </c>
      <c r="G225" s="63">
        <f t="shared" ca="1" si="24"/>
        <v>509.57483465220616</v>
      </c>
      <c r="H225" s="63">
        <f t="shared" ca="1" si="25"/>
        <v>2.7023208816213469</v>
      </c>
    </row>
    <row r="226" spans="1:8" x14ac:dyDescent="0.25">
      <c r="A226" s="1">
        <v>211</v>
      </c>
      <c r="B226" s="63">
        <f t="shared" ca="1" si="21"/>
        <v>3.3673877484652417</v>
      </c>
      <c r="C226" s="63">
        <f t="shared" ca="1" si="26"/>
        <v>510.23990151905008</v>
      </c>
      <c r="D226" s="63">
        <f t="shared" ca="1" si="27"/>
        <v>510.23990151905008</v>
      </c>
      <c r="E226" s="63">
        <f t="shared" ca="1" si="22"/>
        <v>0</v>
      </c>
      <c r="F226" s="63">
        <f t="shared" ca="1" si="23"/>
        <v>1.8112849648524472</v>
      </c>
      <c r="G226" s="63">
        <f t="shared" ca="1" si="24"/>
        <v>512.05118648390248</v>
      </c>
      <c r="H226" s="63">
        <f t="shared" ca="1" si="25"/>
        <v>1.8112849648524048</v>
      </c>
    </row>
    <row r="227" spans="1:8" x14ac:dyDescent="0.25">
      <c r="A227" s="1">
        <v>212</v>
      </c>
      <c r="B227" s="63">
        <f t="shared" ca="1" si="21"/>
        <v>1.652687141747589</v>
      </c>
      <c r="C227" s="63">
        <f t="shared" ca="1" si="26"/>
        <v>511.89258866079768</v>
      </c>
      <c r="D227" s="63">
        <f t="shared" ca="1" si="27"/>
        <v>512.05118648390248</v>
      </c>
      <c r="E227" s="63">
        <f t="shared" ca="1" si="22"/>
        <v>0.15859782310479886</v>
      </c>
      <c r="F227" s="63">
        <f t="shared" ca="1" si="23"/>
        <v>2.6699835602926014</v>
      </c>
      <c r="G227" s="63">
        <f t="shared" ca="1" si="24"/>
        <v>514.72117004419511</v>
      </c>
      <c r="H227" s="63">
        <f t="shared" ca="1" si="25"/>
        <v>2.8285813833974203</v>
      </c>
    </row>
    <row r="228" spans="1:8" x14ac:dyDescent="0.25">
      <c r="A228" s="1">
        <v>213</v>
      </c>
      <c r="B228" s="63">
        <f t="shared" ca="1" si="21"/>
        <v>2.4831416511795865</v>
      </c>
      <c r="C228" s="63">
        <f t="shared" ca="1" si="26"/>
        <v>514.37573031197724</v>
      </c>
      <c r="D228" s="63">
        <f t="shared" ca="1" si="27"/>
        <v>514.72117004419511</v>
      </c>
      <c r="E228" s="63">
        <f t="shared" ca="1" si="22"/>
        <v>0.34543973221786928</v>
      </c>
      <c r="F228" s="63">
        <f t="shared" ca="1" si="23"/>
        <v>1.868618483873437</v>
      </c>
      <c r="G228" s="63">
        <f t="shared" ca="1" si="24"/>
        <v>516.58978852806854</v>
      </c>
      <c r="H228" s="63">
        <f t="shared" ca="1" si="25"/>
        <v>2.2140582160913027</v>
      </c>
    </row>
    <row r="229" spans="1:8" x14ac:dyDescent="0.25">
      <c r="A229" s="1">
        <v>214</v>
      </c>
      <c r="B229" s="63">
        <f t="shared" ca="1" si="21"/>
        <v>1.3022670079249843</v>
      </c>
      <c r="C229" s="63">
        <f t="shared" ca="1" si="26"/>
        <v>515.67799731990226</v>
      </c>
      <c r="D229" s="63">
        <f t="shared" ca="1" si="27"/>
        <v>516.58978852806854</v>
      </c>
      <c r="E229" s="63">
        <f t="shared" ca="1" si="22"/>
        <v>0.91179120816627801</v>
      </c>
      <c r="F229" s="63">
        <f t="shared" ca="1" si="23"/>
        <v>2.3925951257017792</v>
      </c>
      <c r="G229" s="63">
        <f t="shared" ca="1" si="24"/>
        <v>518.98238365377028</v>
      </c>
      <c r="H229" s="63">
        <f t="shared" ca="1" si="25"/>
        <v>3.3043863338680239</v>
      </c>
    </row>
    <row r="230" spans="1:8" x14ac:dyDescent="0.25">
      <c r="A230" s="1">
        <v>215</v>
      </c>
      <c r="B230" s="63">
        <f t="shared" ca="1" si="21"/>
        <v>2.0262330389835443</v>
      </c>
      <c r="C230" s="63">
        <f t="shared" ca="1" si="26"/>
        <v>517.70423035888575</v>
      </c>
      <c r="D230" s="63">
        <f t="shared" ca="1" si="27"/>
        <v>518.98238365377028</v>
      </c>
      <c r="E230" s="63">
        <f t="shared" ca="1" si="22"/>
        <v>1.2781532948845324</v>
      </c>
      <c r="F230" s="63">
        <f t="shared" ca="1" si="23"/>
        <v>1.2761685611000801</v>
      </c>
      <c r="G230" s="63">
        <f t="shared" ca="1" si="24"/>
        <v>520.25855221487041</v>
      </c>
      <c r="H230" s="63">
        <f t="shared" ca="1" si="25"/>
        <v>2.5543218559846537</v>
      </c>
    </row>
    <row r="231" spans="1:8" x14ac:dyDescent="0.25">
      <c r="A231" s="1">
        <v>216</v>
      </c>
      <c r="B231" s="63">
        <f t="shared" ca="1" si="21"/>
        <v>2.0680133380423733</v>
      </c>
      <c r="C231" s="63">
        <f t="shared" ca="1" si="26"/>
        <v>519.77224369692817</v>
      </c>
      <c r="D231" s="63">
        <f t="shared" ca="1" si="27"/>
        <v>520.25855221487041</v>
      </c>
      <c r="E231" s="63">
        <f t="shared" ca="1" si="22"/>
        <v>0.48630851794223418</v>
      </c>
      <c r="F231" s="63">
        <f t="shared" ca="1" si="23"/>
        <v>1.8314721541521741</v>
      </c>
      <c r="G231" s="63">
        <f t="shared" ca="1" si="24"/>
        <v>522.09002436902256</v>
      </c>
      <c r="H231" s="63">
        <f t="shared" ca="1" si="25"/>
        <v>2.3177806720943863</v>
      </c>
    </row>
    <row r="232" spans="1:8" x14ac:dyDescent="0.25">
      <c r="A232" s="1">
        <v>217</v>
      </c>
      <c r="B232" s="63">
        <f t="shared" ca="1" si="21"/>
        <v>1.1374200264885259</v>
      </c>
      <c r="C232" s="63">
        <f t="shared" ca="1" si="26"/>
        <v>520.90966372341666</v>
      </c>
      <c r="D232" s="63">
        <f t="shared" ca="1" si="27"/>
        <v>522.09002436902256</v>
      </c>
      <c r="E232" s="63">
        <f t="shared" ca="1" si="22"/>
        <v>1.1803606456059015</v>
      </c>
      <c r="F232" s="63">
        <f t="shared" ca="1" si="23"/>
        <v>1.8586845064356272</v>
      </c>
      <c r="G232" s="63">
        <f t="shared" ca="1" si="24"/>
        <v>523.94870887545824</v>
      </c>
      <c r="H232" s="63">
        <f t="shared" ca="1" si="25"/>
        <v>3.0390451520415809</v>
      </c>
    </row>
    <row r="233" spans="1:8" x14ac:dyDescent="0.25">
      <c r="A233" s="1">
        <v>218</v>
      </c>
      <c r="B233" s="63">
        <f t="shared" ca="1" si="21"/>
        <v>3.7459580447096714</v>
      </c>
      <c r="C233" s="63">
        <f t="shared" ca="1" si="26"/>
        <v>524.65562176812637</v>
      </c>
      <c r="D233" s="63">
        <f t="shared" ca="1" si="27"/>
        <v>524.65562176812637</v>
      </c>
      <c r="E233" s="63">
        <f t="shared" ca="1" si="22"/>
        <v>0</v>
      </c>
      <c r="F233" s="63">
        <f t="shared" ca="1" si="23"/>
        <v>2.3618279740018653</v>
      </c>
      <c r="G233" s="63">
        <f t="shared" ca="1" si="24"/>
        <v>527.01744974212818</v>
      </c>
      <c r="H233" s="63">
        <f t="shared" ca="1" si="25"/>
        <v>2.3618279740018124</v>
      </c>
    </row>
    <row r="234" spans="1:8" x14ac:dyDescent="0.25">
      <c r="A234" s="1">
        <v>219</v>
      </c>
      <c r="B234" s="63">
        <f t="shared" ca="1" si="21"/>
        <v>3.8467012183484401</v>
      </c>
      <c r="C234" s="63">
        <f t="shared" ca="1" si="26"/>
        <v>528.50232298647484</v>
      </c>
      <c r="D234" s="63">
        <f t="shared" ca="1" si="27"/>
        <v>528.50232298647484</v>
      </c>
      <c r="E234" s="63">
        <f t="shared" ca="1" si="22"/>
        <v>0</v>
      </c>
      <c r="F234" s="63">
        <f t="shared" ca="1" si="23"/>
        <v>1.899464521928462</v>
      </c>
      <c r="G234" s="63">
        <f t="shared" ca="1" si="24"/>
        <v>530.40178750840334</v>
      </c>
      <c r="H234" s="63">
        <f t="shared" ca="1" si="25"/>
        <v>1.8994645219285076</v>
      </c>
    </row>
    <row r="235" spans="1:8" x14ac:dyDescent="0.25">
      <c r="A235" s="1">
        <v>220</v>
      </c>
      <c r="B235" s="63">
        <f t="shared" ca="1" si="21"/>
        <v>2.3044964753931079</v>
      </c>
      <c r="C235" s="63">
        <f t="shared" ca="1" si="26"/>
        <v>530.80681946186792</v>
      </c>
      <c r="D235" s="63">
        <f t="shared" ca="1" si="27"/>
        <v>530.80681946186792</v>
      </c>
      <c r="E235" s="63">
        <f t="shared" ca="1" si="22"/>
        <v>0</v>
      </c>
      <c r="F235" s="63">
        <f t="shared" ca="1" si="23"/>
        <v>1.8596634205838287</v>
      </c>
      <c r="G235" s="63">
        <f t="shared" ca="1" si="24"/>
        <v>532.66648288245176</v>
      </c>
      <c r="H235" s="63">
        <f t="shared" ca="1" si="25"/>
        <v>1.8596634205838427</v>
      </c>
    </row>
    <row r="236" spans="1:8" x14ac:dyDescent="0.25">
      <c r="A236" s="1">
        <v>221</v>
      </c>
      <c r="B236" s="63">
        <f t="shared" ca="1" si="21"/>
        <v>4.6115393622477283</v>
      </c>
      <c r="C236" s="63">
        <f t="shared" ca="1" si="26"/>
        <v>535.41835882411567</v>
      </c>
      <c r="D236" s="63">
        <f t="shared" ca="1" si="27"/>
        <v>535.41835882411567</v>
      </c>
      <c r="E236" s="63">
        <f t="shared" ca="1" si="22"/>
        <v>0</v>
      </c>
      <c r="F236" s="63">
        <f t="shared" ca="1" si="23"/>
        <v>1.7648692611054841</v>
      </c>
      <c r="G236" s="63">
        <f t="shared" ca="1" si="24"/>
        <v>537.18322808522112</v>
      </c>
      <c r="H236" s="63">
        <f t="shared" ca="1" si="25"/>
        <v>1.7648692611054457</v>
      </c>
    </row>
    <row r="237" spans="1:8" x14ac:dyDescent="0.25">
      <c r="A237" s="1">
        <v>222</v>
      </c>
      <c r="B237" s="63">
        <f t="shared" ca="1" si="21"/>
        <v>3.4251129322488749</v>
      </c>
      <c r="C237" s="63">
        <f t="shared" ca="1" si="26"/>
        <v>538.84347175636458</v>
      </c>
      <c r="D237" s="63">
        <f t="shared" ca="1" si="27"/>
        <v>538.84347175636458</v>
      </c>
      <c r="E237" s="63">
        <f t="shared" ca="1" si="22"/>
        <v>0</v>
      </c>
      <c r="F237" s="63">
        <f t="shared" ca="1" si="23"/>
        <v>1.5306345527985228</v>
      </c>
      <c r="G237" s="63">
        <f t="shared" ca="1" si="24"/>
        <v>540.37410630916315</v>
      </c>
      <c r="H237" s="63">
        <f t="shared" ca="1" si="25"/>
        <v>1.5306345527985741</v>
      </c>
    </row>
    <row r="238" spans="1:8" x14ac:dyDescent="0.25">
      <c r="A238" s="1">
        <v>223</v>
      </c>
      <c r="B238" s="63">
        <f t="shared" ca="1" si="21"/>
        <v>3.0177012930040203</v>
      </c>
      <c r="C238" s="63">
        <f t="shared" ca="1" si="26"/>
        <v>541.86117304936863</v>
      </c>
      <c r="D238" s="63">
        <f t="shared" ca="1" si="27"/>
        <v>541.86117304936863</v>
      </c>
      <c r="E238" s="63">
        <f t="shared" ca="1" si="22"/>
        <v>0</v>
      </c>
      <c r="F238" s="63">
        <f t="shared" ca="1" si="23"/>
        <v>2.4265475704729176</v>
      </c>
      <c r="G238" s="63">
        <f t="shared" ca="1" si="24"/>
        <v>544.28772061984159</v>
      </c>
      <c r="H238" s="63">
        <f t="shared" ca="1" si="25"/>
        <v>2.4265475704729624</v>
      </c>
    </row>
    <row r="239" spans="1:8" x14ac:dyDescent="0.25">
      <c r="A239" s="1">
        <v>224</v>
      </c>
      <c r="B239" s="63">
        <f t="shared" ca="1" si="21"/>
        <v>0.78976457330396099</v>
      </c>
      <c r="C239" s="63">
        <f t="shared" ca="1" si="26"/>
        <v>542.65093762267259</v>
      </c>
      <c r="D239" s="63">
        <f t="shared" ca="1" si="27"/>
        <v>544.28772061984159</v>
      </c>
      <c r="E239" s="63">
        <f t="shared" ca="1" si="22"/>
        <v>1.6367829971690071</v>
      </c>
      <c r="F239" s="63">
        <f t="shared" ca="1" si="23"/>
        <v>1.3957566403097506</v>
      </c>
      <c r="G239" s="63">
        <f t="shared" ca="1" si="24"/>
        <v>545.68347726015134</v>
      </c>
      <c r="H239" s="63">
        <f t="shared" ca="1" si="25"/>
        <v>3.0325396374787488</v>
      </c>
    </row>
    <row r="240" spans="1:8" x14ac:dyDescent="0.25">
      <c r="A240" s="1">
        <v>225</v>
      </c>
      <c r="B240" s="63">
        <f t="shared" ca="1" si="21"/>
        <v>0.56033143427655863</v>
      </c>
      <c r="C240" s="63">
        <f t="shared" ca="1" si="26"/>
        <v>543.21126905694916</v>
      </c>
      <c r="D240" s="63">
        <f t="shared" ca="1" si="27"/>
        <v>545.68347726015134</v>
      </c>
      <c r="E240" s="63">
        <f t="shared" ca="1" si="22"/>
        <v>2.4722082032021717</v>
      </c>
      <c r="F240" s="63">
        <f t="shared" ca="1" si="23"/>
        <v>1.9293364020025536</v>
      </c>
      <c r="G240" s="63">
        <f t="shared" ca="1" si="24"/>
        <v>547.61281366215394</v>
      </c>
      <c r="H240" s="63">
        <f t="shared" ca="1" si="25"/>
        <v>4.4015446052047764</v>
      </c>
    </row>
    <row r="241" spans="1:8" x14ac:dyDescent="0.25">
      <c r="A241" s="1">
        <v>226</v>
      </c>
      <c r="B241" s="63">
        <f t="shared" ca="1" si="21"/>
        <v>2.9672098257862549</v>
      </c>
      <c r="C241" s="63">
        <f t="shared" ca="1" si="26"/>
        <v>546.17847888273536</v>
      </c>
      <c r="D241" s="63">
        <f t="shared" ca="1" si="27"/>
        <v>547.61281366215394</v>
      </c>
      <c r="E241" s="63">
        <f t="shared" ca="1" si="22"/>
        <v>1.4343347794185775</v>
      </c>
      <c r="F241" s="63">
        <f t="shared" ca="1" si="23"/>
        <v>0.97314545003951514</v>
      </c>
      <c r="G241" s="63">
        <f t="shared" ca="1" si="24"/>
        <v>548.58595911219345</v>
      </c>
      <c r="H241" s="63">
        <f t="shared" ca="1" si="25"/>
        <v>2.4074802294580877</v>
      </c>
    </row>
    <row r="242" spans="1:8" x14ac:dyDescent="0.25">
      <c r="A242" s="1">
        <v>227</v>
      </c>
      <c r="B242" s="63">
        <f t="shared" ca="1" si="21"/>
        <v>0.71893837662376003</v>
      </c>
      <c r="C242" s="63">
        <f t="shared" ca="1" si="26"/>
        <v>546.89741725935914</v>
      </c>
      <c r="D242" s="63">
        <f t="shared" ca="1" si="27"/>
        <v>548.58595911219345</v>
      </c>
      <c r="E242" s="63">
        <f t="shared" ca="1" si="22"/>
        <v>1.6885418528343052</v>
      </c>
      <c r="F242" s="63">
        <f t="shared" ca="1" si="23"/>
        <v>2.2783493050550061</v>
      </c>
      <c r="G242" s="63">
        <f t="shared" ca="1" si="24"/>
        <v>550.86430841724848</v>
      </c>
      <c r="H242" s="63">
        <f t="shared" ca="1" si="25"/>
        <v>3.9668911578893358</v>
      </c>
    </row>
    <row r="243" spans="1:8" x14ac:dyDescent="0.25">
      <c r="A243" s="1">
        <v>228</v>
      </c>
      <c r="B243" s="63">
        <f t="shared" ca="1" si="21"/>
        <v>4.4630327721487708</v>
      </c>
      <c r="C243" s="63">
        <f t="shared" ca="1" si="26"/>
        <v>551.36045003150787</v>
      </c>
      <c r="D243" s="63">
        <f t="shared" ca="1" si="27"/>
        <v>551.36045003150787</v>
      </c>
      <c r="E243" s="63">
        <f t="shared" ca="1" si="22"/>
        <v>0</v>
      </c>
      <c r="F243" s="63">
        <f t="shared" ca="1" si="23"/>
        <v>2.2196270788623882</v>
      </c>
      <c r="G243" s="63">
        <f t="shared" ca="1" si="24"/>
        <v>553.58007711037021</v>
      </c>
      <c r="H243" s="63">
        <f t="shared" ca="1" si="25"/>
        <v>2.2196270788623451</v>
      </c>
    </row>
    <row r="244" spans="1:8" x14ac:dyDescent="0.25">
      <c r="A244" s="1">
        <v>229</v>
      </c>
      <c r="B244" s="63">
        <f t="shared" ca="1" si="21"/>
        <v>1.2538537908806187</v>
      </c>
      <c r="C244" s="63">
        <f t="shared" ca="1" si="26"/>
        <v>552.61430382238848</v>
      </c>
      <c r="D244" s="63">
        <f t="shared" ca="1" si="27"/>
        <v>553.58007711037021</v>
      </c>
      <c r="E244" s="63">
        <f t="shared" ca="1" si="22"/>
        <v>0.96577328798173312</v>
      </c>
      <c r="F244" s="63">
        <f t="shared" ca="1" si="23"/>
        <v>1.3916402013147486</v>
      </c>
      <c r="G244" s="63">
        <f t="shared" ca="1" si="24"/>
        <v>554.97171731168498</v>
      </c>
      <c r="H244" s="63">
        <f t="shared" ca="1" si="25"/>
        <v>2.3574134892965048</v>
      </c>
    </row>
    <row r="245" spans="1:8" x14ac:dyDescent="0.25">
      <c r="A245" s="1">
        <v>230</v>
      </c>
      <c r="B245" s="63">
        <f t="shared" ca="1" si="21"/>
        <v>0.96205934875668031</v>
      </c>
      <c r="C245" s="63">
        <f t="shared" ca="1" si="26"/>
        <v>553.5763631711452</v>
      </c>
      <c r="D245" s="63">
        <f t="shared" ca="1" si="27"/>
        <v>554.97171731168498</v>
      </c>
      <c r="E245" s="63">
        <f t="shared" ca="1" si="22"/>
        <v>1.39535414053978</v>
      </c>
      <c r="F245" s="63">
        <f t="shared" ca="1" si="23"/>
        <v>1.9330521714189519</v>
      </c>
      <c r="G245" s="63">
        <f t="shared" ca="1" si="24"/>
        <v>556.90476948310391</v>
      </c>
      <c r="H245" s="63">
        <f t="shared" ca="1" si="25"/>
        <v>3.3284063119587017</v>
      </c>
    </row>
    <row r="246" spans="1:8" x14ac:dyDescent="0.25">
      <c r="A246" s="1">
        <v>231</v>
      </c>
      <c r="B246" s="63">
        <f t="shared" ca="1" si="21"/>
        <v>2.0235253838477343</v>
      </c>
      <c r="C246" s="63">
        <f t="shared" ca="1" si="26"/>
        <v>555.59988855499296</v>
      </c>
      <c r="D246" s="63">
        <f t="shared" ca="1" si="27"/>
        <v>556.90476948310391</v>
      </c>
      <c r="E246" s="63">
        <f t="shared" ca="1" si="22"/>
        <v>1.304880928110947</v>
      </c>
      <c r="F246" s="63">
        <f t="shared" ca="1" si="23"/>
        <v>1.9898625331468545</v>
      </c>
      <c r="G246" s="63">
        <f t="shared" ca="1" si="24"/>
        <v>558.89463201625074</v>
      </c>
      <c r="H246" s="63">
        <f t="shared" ca="1" si="25"/>
        <v>3.2947434612577808</v>
      </c>
    </row>
    <row r="247" spans="1:8" x14ac:dyDescent="0.25">
      <c r="A247" s="1">
        <v>232</v>
      </c>
      <c r="B247" s="63">
        <f t="shared" ca="1" si="21"/>
        <v>3.0720028482682897</v>
      </c>
      <c r="C247" s="63">
        <f t="shared" ca="1" si="26"/>
        <v>558.67189140326127</v>
      </c>
      <c r="D247" s="63">
        <f t="shared" ca="1" si="27"/>
        <v>558.89463201625074</v>
      </c>
      <c r="E247" s="63">
        <f t="shared" ca="1" si="22"/>
        <v>0.2227406129894689</v>
      </c>
      <c r="F247" s="63">
        <f t="shared" ca="1" si="23"/>
        <v>3.1114656363757756</v>
      </c>
      <c r="G247" s="63">
        <f t="shared" ca="1" si="24"/>
        <v>562.00609765262652</v>
      </c>
      <c r="H247" s="63">
        <f t="shared" ca="1" si="25"/>
        <v>3.334206249365252</v>
      </c>
    </row>
    <row r="248" spans="1:8" x14ac:dyDescent="0.25">
      <c r="A248" s="1">
        <v>233</v>
      </c>
      <c r="B248" s="63">
        <f t="shared" ca="1" si="21"/>
        <v>2.1963226291657287</v>
      </c>
      <c r="C248" s="63">
        <f t="shared" ca="1" si="26"/>
        <v>560.86821403242698</v>
      </c>
      <c r="D248" s="63">
        <f t="shared" ca="1" si="27"/>
        <v>562.00609765262652</v>
      </c>
      <c r="E248" s="63">
        <f t="shared" ca="1" si="22"/>
        <v>1.1378836201995455</v>
      </c>
      <c r="F248" s="63">
        <f t="shared" ca="1" si="23"/>
        <v>1.5834480117860659</v>
      </c>
      <c r="G248" s="63">
        <f t="shared" ca="1" si="24"/>
        <v>563.58954566441264</v>
      </c>
      <c r="H248" s="63">
        <f t="shared" ca="1" si="25"/>
        <v>2.7213316319856631</v>
      </c>
    </row>
    <row r="249" spans="1:8" x14ac:dyDescent="0.25">
      <c r="A249" s="1">
        <v>234</v>
      </c>
      <c r="B249" s="63">
        <f t="shared" ca="1" si="21"/>
        <v>3.1110895135121859</v>
      </c>
      <c r="C249" s="63">
        <f t="shared" ca="1" si="26"/>
        <v>563.97930354593916</v>
      </c>
      <c r="D249" s="63">
        <f t="shared" ca="1" si="27"/>
        <v>563.97930354593916</v>
      </c>
      <c r="E249" s="63">
        <f t="shared" ca="1" si="22"/>
        <v>0</v>
      </c>
      <c r="F249" s="63">
        <f t="shared" ca="1" si="23"/>
        <v>3.5975631941045974</v>
      </c>
      <c r="G249" s="63">
        <f t="shared" ca="1" si="24"/>
        <v>567.57686674004378</v>
      </c>
      <c r="H249" s="63">
        <f t="shared" ca="1" si="25"/>
        <v>3.5975631941046231</v>
      </c>
    </row>
    <row r="250" spans="1:8" x14ac:dyDescent="0.25">
      <c r="A250" s="1">
        <v>235</v>
      </c>
      <c r="B250" s="63">
        <f t="shared" ca="1" si="21"/>
        <v>4.3976408669552454</v>
      </c>
      <c r="C250" s="63">
        <f t="shared" ca="1" si="26"/>
        <v>568.37694441289443</v>
      </c>
      <c r="D250" s="63">
        <f t="shared" ca="1" si="27"/>
        <v>568.37694441289443</v>
      </c>
      <c r="E250" s="63">
        <f t="shared" ca="1" si="22"/>
        <v>0</v>
      </c>
      <c r="F250" s="63">
        <f t="shared" ca="1" si="23"/>
        <v>1.8696678490074501</v>
      </c>
      <c r="G250" s="63">
        <f t="shared" ca="1" si="24"/>
        <v>570.24661226190187</v>
      </c>
      <c r="H250" s="63">
        <f t="shared" ca="1" si="25"/>
        <v>1.8696678490074419</v>
      </c>
    </row>
    <row r="251" spans="1:8" x14ac:dyDescent="0.25">
      <c r="A251" s="1">
        <v>236</v>
      </c>
      <c r="B251" s="63">
        <f t="shared" ca="1" si="21"/>
        <v>4.1713529125002466</v>
      </c>
      <c r="C251" s="63">
        <f t="shared" ca="1" si="26"/>
        <v>572.54829732539463</v>
      </c>
      <c r="D251" s="63">
        <f t="shared" ca="1" si="27"/>
        <v>572.54829732539463</v>
      </c>
      <c r="E251" s="63">
        <f t="shared" ca="1" si="22"/>
        <v>0</v>
      </c>
      <c r="F251" s="63">
        <f t="shared" ca="1" si="23"/>
        <v>2.0430837246877567</v>
      </c>
      <c r="G251" s="63">
        <f t="shared" ca="1" si="24"/>
        <v>574.59138105008242</v>
      </c>
      <c r="H251" s="63">
        <f t="shared" ca="1" si="25"/>
        <v>2.04308372468779</v>
      </c>
    </row>
    <row r="252" spans="1:8" x14ac:dyDescent="0.25">
      <c r="A252" s="1">
        <v>237</v>
      </c>
      <c r="B252" s="63">
        <f t="shared" ca="1" si="21"/>
        <v>3.465064884377298</v>
      </c>
      <c r="C252" s="63">
        <f t="shared" ca="1" si="26"/>
        <v>576.01336220977191</v>
      </c>
      <c r="D252" s="63">
        <f t="shared" ca="1" si="27"/>
        <v>576.01336220977191</v>
      </c>
      <c r="E252" s="63">
        <f t="shared" ca="1" si="22"/>
        <v>0</v>
      </c>
      <c r="F252" s="63">
        <f t="shared" ca="1" si="23"/>
        <v>2.7052275998252404</v>
      </c>
      <c r="G252" s="63">
        <f t="shared" ca="1" si="24"/>
        <v>578.71858980959712</v>
      </c>
      <c r="H252" s="63">
        <f t="shared" ca="1" si="25"/>
        <v>2.7052275998252071</v>
      </c>
    </row>
    <row r="253" spans="1:8" x14ac:dyDescent="0.25">
      <c r="A253" s="1">
        <v>238</v>
      </c>
      <c r="B253" s="63">
        <f t="shared" ca="1" si="21"/>
        <v>1.2527696840373337</v>
      </c>
      <c r="C253" s="63">
        <f t="shared" ca="1" si="26"/>
        <v>577.2661318938093</v>
      </c>
      <c r="D253" s="63">
        <f t="shared" ca="1" si="27"/>
        <v>578.71858980959712</v>
      </c>
      <c r="E253" s="63">
        <f t="shared" ca="1" si="22"/>
        <v>1.4524579157878179</v>
      </c>
      <c r="F253" s="63">
        <f t="shared" ca="1" si="23"/>
        <v>2.2891553146475929</v>
      </c>
      <c r="G253" s="63">
        <f t="shared" ca="1" si="24"/>
        <v>581.00774512424471</v>
      </c>
      <c r="H253" s="63">
        <f t="shared" ca="1" si="25"/>
        <v>3.7416132304354051</v>
      </c>
    </row>
    <row r="254" spans="1:8" x14ac:dyDescent="0.25">
      <c r="A254" s="1">
        <v>239</v>
      </c>
      <c r="B254" s="63">
        <f t="shared" ca="1" si="21"/>
        <v>1.1851896063157801</v>
      </c>
      <c r="C254" s="63">
        <f t="shared" ca="1" si="26"/>
        <v>578.45132150012512</v>
      </c>
      <c r="D254" s="63">
        <f t="shared" ca="1" si="27"/>
        <v>581.00774512424471</v>
      </c>
      <c r="E254" s="63">
        <f t="shared" ca="1" si="22"/>
        <v>2.5564236241195886</v>
      </c>
      <c r="F254" s="63">
        <f t="shared" ca="1" si="23"/>
        <v>2.6646507353724931</v>
      </c>
      <c r="G254" s="63">
        <f t="shared" ca="1" si="24"/>
        <v>583.67239585961715</v>
      </c>
      <c r="H254" s="63">
        <f t="shared" ca="1" si="25"/>
        <v>5.2210743594920359</v>
      </c>
    </row>
    <row r="255" spans="1:8" x14ac:dyDescent="0.25">
      <c r="A255" s="1">
        <v>240</v>
      </c>
      <c r="B255" s="63">
        <f t="shared" ca="1" si="21"/>
        <v>3.9953063908423676</v>
      </c>
      <c r="C255" s="63">
        <f t="shared" ca="1" si="26"/>
        <v>582.44662789096753</v>
      </c>
      <c r="D255" s="63">
        <f t="shared" ca="1" si="27"/>
        <v>583.67239585961715</v>
      </c>
      <c r="E255" s="63">
        <f t="shared" ca="1" si="22"/>
        <v>1.2257679686496203</v>
      </c>
      <c r="F255" s="63">
        <f t="shared" ca="1" si="23"/>
        <v>1.4325235571166375</v>
      </c>
      <c r="G255" s="63">
        <f t="shared" ca="1" si="24"/>
        <v>585.10491941673376</v>
      </c>
      <c r="H255" s="63">
        <f t="shared" ca="1" si="25"/>
        <v>2.6582915257662307</v>
      </c>
    </row>
    <row r="256" spans="1:8" x14ac:dyDescent="0.25">
      <c r="A256" s="1">
        <v>241</v>
      </c>
      <c r="B256" s="63">
        <f t="shared" ca="1" si="21"/>
        <v>2.3546024653609798</v>
      </c>
      <c r="C256" s="63">
        <f t="shared" ca="1" si="26"/>
        <v>584.80123035632846</v>
      </c>
      <c r="D256" s="63">
        <f t="shared" ca="1" si="27"/>
        <v>585.10491941673376</v>
      </c>
      <c r="E256" s="63">
        <f t="shared" ca="1" si="22"/>
        <v>0.30368906040530419</v>
      </c>
      <c r="F256" s="63">
        <f t="shared" ca="1" si="23"/>
        <v>1.6896341644232686</v>
      </c>
      <c r="G256" s="63">
        <f t="shared" ca="1" si="24"/>
        <v>586.79455358115706</v>
      </c>
      <c r="H256" s="63">
        <f t="shared" ca="1" si="25"/>
        <v>1.9933232248286004</v>
      </c>
    </row>
    <row r="257" spans="1:8" x14ac:dyDescent="0.25">
      <c r="A257" s="1">
        <v>242</v>
      </c>
      <c r="B257" s="63">
        <f t="shared" ca="1" si="21"/>
        <v>0.19510640154358883</v>
      </c>
      <c r="C257" s="63">
        <f t="shared" ca="1" si="26"/>
        <v>584.99633675787209</v>
      </c>
      <c r="D257" s="63">
        <f t="shared" ca="1" si="27"/>
        <v>586.79455358115706</v>
      </c>
      <c r="E257" s="63">
        <f t="shared" ca="1" si="22"/>
        <v>1.7982168232849745</v>
      </c>
      <c r="F257" s="63">
        <f t="shared" ca="1" si="23"/>
        <v>0.9796567914269132</v>
      </c>
      <c r="G257" s="63">
        <f t="shared" ca="1" si="24"/>
        <v>587.77421037258398</v>
      </c>
      <c r="H257" s="63">
        <f t="shared" ca="1" si="25"/>
        <v>2.7778736147118934</v>
      </c>
    </row>
    <row r="258" spans="1:8" x14ac:dyDescent="0.25">
      <c r="A258" s="1">
        <v>243</v>
      </c>
      <c r="B258" s="63">
        <f t="shared" ca="1" si="21"/>
        <v>0.87751809292579808</v>
      </c>
      <c r="C258" s="63">
        <f t="shared" ca="1" si="26"/>
        <v>585.8738548507979</v>
      </c>
      <c r="D258" s="63">
        <f t="shared" ca="1" si="27"/>
        <v>587.77421037258398</v>
      </c>
      <c r="E258" s="63">
        <f t="shared" ca="1" si="22"/>
        <v>1.9003555217860821</v>
      </c>
      <c r="F258" s="63">
        <f t="shared" ca="1" si="23"/>
        <v>1.8106397535760956</v>
      </c>
      <c r="G258" s="63">
        <f t="shared" ca="1" si="24"/>
        <v>589.58485012616006</v>
      </c>
      <c r="H258" s="63">
        <f t="shared" ca="1" si="25"/>
        <v>3.7109952753621656</v>
      </c>
    </row>
    <row r="259" spans="1:8" x14ac:dyDescent="0.25">
      <c r="A259" s="1">
        <v>244</v>
      </c>
      <c r="B259" s="63">
        <f t="shared" ca="1" si="21"/>
        <v>1.5400757967974861</v>
      </c>
      <c r="C259" s="63">
        <f t="shared" ca="1" si="26"/>
        <v>587.41393064759541</v>
      </c>
      <c r="D259" s="63">
        <f t="shared" ca="1" si="27"/>
        <v>589.58485012616006</v>
      </c>
      <c r="E259" s="63">
        <f t="shared" ca="1" si="22"/>
        <v>2.1709194785646559</v>
      </c>
      <c r="F259" s="63">
        <f t="shared" ca="1" si="23"/>
        <v>2.6223334706046231</v>
      </c>
      <c r="G259" s="63">
        <f t="shared" ca="1" si="24"/>
        <v>592.20718359676471</v>
      </c>
      <c r="H259" s="63">
        <f t="shared" ca="1" si="25"/>
        <v>4.7932529491693003</v>
      </c>
    </row>
    <row r="260" spans="1:8" x14ac:dyDescent="0.25">
      <c r="A260" s="1">
        <v>245</v>
      </c>
      <c r="B260" s="63">
        <f t="shared" ca="1" si="21"/>
        <v>1.739876355317314</v>
      </c>
      <c r="C260" s="63">
        <f t="shared" ca="1" si="26"/>
        <v>589.15380700291269</v>
      </c>
      <c r="D260" s="63">
        <f t="shared" ca="1" si="27"/>
        <v>592.20718359676471</v>
      </c>
      <c r="E260" s="63">
        <f t="shared" ca="1" si="22"/>
        <v>3.0533765938520219</v>
      </c>
      <c r="F260" s="63">
        <f t="shared" ca="1" si="23"/>
        <v>2.0227574159170265</v>
      </c>
      <c r="G260" s="63">
        <f t="shared" ca="1" si="24"/>
        <v>594.22994101268171</v>
      </c>
      <c r="H260" s="63">
        <f t="shared" ca="1" si="25"/>
        <v>5.0761340097690208</v>
      </c>
    </row>
    <row r="261" spans="1:8" x14ac:dyDescent="0.25">
      <c r="A261" s="1">
        <v>246</v>
      </c>
      <c r="B261" s="63">
        <f t="shared" ca="1" si="21"/>
        <v>1.0125988202894443</v>
      </c>
      <c r="C261" s="63">
        <f t="shared" ca="1" si="26"/>
        <v>590.16640582320213</v>
      </c>
      <c r="D261" s="63">
        <f t="shared" ca="1" si="27"/>
        <v>594.22994101268171</v>
      </c>
      <c r="E261" s="63">
        <f t="shared" ca="1" si="22"/>
        <v>4.0635351894795804</v>
      </c>
      <c r="F261" s="63">
        <f t="shared" ca="1" si="23"/>
        <v>2.4314243542887701</v>
      </c>
      <c r="G261" s="63">
        <f t="shared" ca="1" si="24"/>
        <v>596.66136536697047</v>
      </c>
      <c r="H261" s="63">
        <f t="shared" ca="1" si="25"/>
        <v>6.4949595437683456</v>
      </c>
    </row>
    <row r="262" spans="1:8" x14ac:dyDescent="0.25">
      <c r="A262" s="1">
        <v>247</v>
      </c>
      <c r="B262" s="63">
        <f t="shared" ca="1" si="21"/>
        <v>0.82648407935409951</v>
      </c>
      <c r="C262" s="63">
        <f t="shared" ca="1" si="26"/>
        <v>590.99288990255627</v>
      </c>
      <c r="D262" s="63">
        <f t="shared" ca="1" si="27"/>
        <v>596.66136536697047</v>
      </c>
      <c r="E262" s="63">
        <f t="shared" ca="1" si="22"/>
        <v>5.6684754644142004</v>
      </c>
      <c r="F262" s="63">
        <f t="shared" ca="1" si="23"/>
        <v>2.570341618968158</v>
      </c>
      <c r="G262" s="63">
        <f t="shared" ca="1" si="24"/>
        <v>599.23170698593867</v>
      </c>
      <c r="H262" s="63">
        <f t="shared" ca="1" si="25"/>
        <v>8.2388170833824006</v>
      </c>
    </row>
    <row r="263" spans="1:8" x14ac:dyDescent="0.25">
      <c r="A263" s="1">
        <v>248</v>
      </c>
      <c r="B263" s="63">
        <f t="shared" ca="1" si="21"/>
        <v>3.7128580389858925</v>
      </c>
      <c r="C263" s="63">
        <f t="shared" ca="1" si="26"/>
        <v>594.7057479415422</v>
      </c>
      <c r="D263" s="63">
        <f t="shared" ca="1" si="27"/>
        <v>599.23170698593867</v>
      </c>
      <c r="E263" s="63">
        <f t="shared" ca="1" si="22"/>
        <v>4.5259590443964726</v>
      </c>
      <c r="F263" s="63">
        <f t="shared" ca="1" si="23"/>
        <v>1.8150363246554799</v>
      </c>
      <c r="G263" s="63">
        <f t="shared" ca="1" si="24"/>
        <v>601.04674331059414</v>
      </c>
      <c r="H263" s="63">
        <f t="shared" ca="1" si="25"/>
        <v>6.3409953690519387</v>
      </c>
    </row>
    <row r="264" spans="1:8" x14ac:dyDescent="0.25">
      <c r="A264" s="1">
        <v>249</v>
      </c>
      <c r="B264" s="63">
        <f t="shared" ca="1" si="21"/>
        <v>3.5710449644749396</v>
      </c>
      <c r="C264" s="63">
        <f t="shared" ca="1" si="26"/>
        <v>598.27679290601714</v>
      </c>
      <c r="D264" s="63">
        <f t="shared" ca="1" si="27"/>
        <v>601.04674331059414</v>
      </c>
      <c r="E264" s="63">
        <f t="shared" ca="1" si="22"/>
        <v>2.7699504045770027</v>
      </c>
      <c r="F264" s="63">
        <f t="shared" ca="1" si="23"/>
        <v>1.8600389998381097</v>
      </c>
      <c r="G264" s="63">
        <f t="shared" ca="1" si="24"/>
        <v>602.90678231043228</v>
      </c>
      <c r="H264" s="63">
        <f t="shared" ca="1" si="25"/>
        <v>4.6299894044151415</v>
      </c>
    </row>
    <row r="265" spans="1:8" x14ac:dyDescent="0.25">
      <c r="A265" s="1">
        <v>250</v>
      </c>
      <c r="B265" s="63">
        <f t="shared" ca="1" si="21"/>
        <v>2.7769029453251064</v>
      </c>
      <c r="C265" s="63">
        <f t="shared" ca="1" si="26"/>
        <v>601.05369585134224</v>
      </c>
      <c r="D265" s="63">
        <f t="shared" ca="1" si="27"/>
        <v>602.90678231043228</v>
      </c>
      <c r="E265" s="63">
        <f t="shared" ca="1" si="22"/>
        <v>1.8530864590900364</v>
      </c>
      <c r="F265" s="63">
        <f t="shared" ca="1" si="23"/>
        <v>3.2456891329688409</v>
      </c>
      <c r="G265" s="63">
        <f t="shared" ca="1" si="24"/>
        <v>606.15247144340117</v>
      </c>
      <c r="H265" s="63">
        <f t="shared" ca="1" si="25"/>
        <v>5.0987755920589279</v>
      </c>
    </row>
    <row r="266" spans="1:8" x14ac:dyDescent="0.25">
      <c r="A266" s="1">
        <v>251</v>
      </c>
      <c r="B266" s="63">
        <f t="shared" ca="1" si="21"/>
        <v>3.4553736072841805</v>
      </c>
      <c r="C266" s="63">
        <f t="shared" ca="1" si="26"/>
        <v>604.50906945862641</v>
      </c>
      <c r="D266" s="63">
        <f t="shared" ca="1" si="27"/>
        <v>606.15247144340117</v>
      </c>
      <c r="E266" s="63">
        <f t="shared" ca="1" si="22"/>
        <v>1.643401984774755</v>
      </c>
      <c r="F266" s="63">
        <f t="shared" ca="1" si="23"/>
        <v>2.4624384825921526</v>
      </c>
      <c r="G266" s="63">
        <f t="shared" ca="1" si="24"/>
        <v>608.61490992599329</v>
      </c>
      <c r="H266" s="63">
        <f t="shared" ca="1" si="25"/>
        <v>4.1058404673668747</v>
      </c>
    </row>
    <row r="267" spans="1:8" x14ac:dyDescent="0.25">
      <c r="A267" s="1">
        <v>252</v>
      </c>
      <c r="B267" s="63">
        <f t="shared" ca="1" si="21"/>
        <v>0.36813788021484328</v>
      </c>
      <c r="C267" s="63">
        <f t="shared" ca="1" si="26"/>
        <v>604.87720733884123</v>
      </c>
      <c r="D267" s="63">
        <f t="shared" ca="1" si="27"/>
        <v>608.61490992599329</v>
      </c>
      <c r="E267" s="63">
        <f t="shared" ca="1" si="22"/>
        <v>3.7377025871520573</v>
      </c>
      <c r="F267" s="63">
        <f t="shared" ca="1" si="23"/>
        <v>2.4196385595561543</v>
      </c>
      <c r="G267" s="63">
        <f t="shared" ca="1" si="24"/>
        <v>611.03454848554941</v>
      </c>
      <c r="H267" s="63">
        <f t="shared" ca="1" si="25"/>
        <v>6.1573411467081769</v>
      </c>
    </row>
    <row r="268" spans="1:8" x14ac:dyDescent="0.25">
      <c r="A268" s="1">
        <v>253</v>
      </c>
      <c r="B268" s="63">
        <f t="shared" ca="1" si="21"/>
        <v>3.8091510059999676</v>
      </c>
      <c r="C268" s="63">
        <f t="shared" ca="1" si="26"/>
        <v>608.68635834484121</v>
      </c>
      <c r="D268" s="63">
        <f t="shared" ca="1" si="27"/>
        <v>611.03454848554941</v>
      </c>
      <c r="E268" s="63">
        <f t="shared" ca="1" si="22"/>
        <v>2.3481901407081978</v>
      </c>
      <c r="F268" s="63">
        <f t="shared" ca="1" si="23"/>
        <v>2.2873985062936315</v>
      </c>
      <c r="G268" s="63">
        <f t="shared" ca="1" si="24"/>
        <v>613.32194699184299</v>
      </c>
      <c r="H268" s="63">
        <f t="shared" ca="1" si="25"/>
        <v>4.6355886470017822</v>
      </c>
    </row>
    <row r="269" spans="1:8" x14ac:dyDescent="0.25">
      <c r="A269" s="1">
        <v>254</v>
      </c>
      <c r="B269" s="63">
        <f t="shared" ca="1" si="21"/>
        <v>3.1349453365888453</v>
      </c>
      <c r="C269" s="63">
        <f t="shared" ca="1" si="26"/>
        <v>611.82130368143009</v>
      </c>
      <c r="D269" s="63">
        <f t="shared" ca="1" si="27"/>
        <v>613.32194699184299</v>
      </c>
      <c r="E269" s="63">
        <f t="shared" ca="1" si="22"/>
        <v>1.5006433104128973</v>
      </c>
      <c r="F269" s="63">
        <f t="shared" ca="1" si="23"/>
        <v>1.848099647992488</v>
      </c>
      <c r="G269" s="63">
        <f t="shared" ca="1" si="24"/>
        <v>615.1700466398355</v>
      </c>
      <c r="H269" s="63">
        <f t="shared" ca="1" si="25"/>
        <v>3.3487429584054098</v>
      </c>
    </row>
    <row r="270" spans="1:8" x14ac:dyDescent="0.25">
      <c r="A270" s="1">
        <v>255</v>
      </c>
      <c r="B270" s="63">
        <f t="shared" ca="1" si="21"/>
        <v>1.4884415920743754</v>
      </c>
      <c r="C270" s="63">
        <f t="shared" ca="1" si="26"/>
        <v>613.30974527350452</v>
      </c>
      <c r="D270" s="63">
        <f t="shared" ca="1" si="27"/>
        <v>615.1700466398355</v>
      </c>
      <c r="E270" s="63">
        <f t="shared" ca="1" si="22"/>
        <v>1.8603013663309866</v>
      </c>
      <c r="F270" s="63">
        <f t="shared" ca="1" si="23"/>
        <v>2.215232975285673</v>
      </c>
      <c r="G270" s="63">
        <f t="shared" ca="1" si="24"/>
        <v>617.38527961512114</v>
      </c>
      <c r="H270" s="63">
        <f t="shared" ca="1" si="25"/>
        <v>4.075534341616617</v>
      </c>
    </row>
    <row r="271" spans="1:8" x14ac:dyDescent="0.25">
      <c r="A271" s="1">
        <v>256</v>
      </c>
      <c r="B271" s="63">
        <f t="shared" ca="1" si="21"/>
        <v>0.34240059808318568</v>
      </c>
      <c r="C271" s="63">
        <f t="shared" ca="1" si="26"/>
        <v>613.65214587158766</v>
      </c>
      <c r="D271" s="63">
        <f t="shared" ca="1" si="27"/>
        <v>617.38527961512114</v>
      </c>
      <c r="E271" s="63">
        <f t="shared" ca="1" si="22"/>
        <v>3.7331337435334717</v>
      </c>
      <c r="F271" s="63">
        <f t="shared" ca="1" si="23"/>
        <v>2.7971449931207468</v>
      </c>
      <c r="G271" s="63">
        <f t="shared" ca="1" si="24"/>
        <v>620.18242460824183</v>
      </c>
      <c r="H271" s="63">
        <f t="shared" ca="1" si="25"/>
        <v>6.5302787366541679</v>
      </c>
    </row>
    <row r="272" spans="1:8" x14ac:dyDescent="0.25">
      <c r="A272" s="1">
        <v>257</v>
      </c>
      <c r="B272" s="63">
        <f t="shared" ref="B272:B335" ca="1" si="28">$B$4+RAND()*($B$5-$B$4)</f>
        <v>3.6121129744533609</v>
      </c>
      <c r="C272" s="63">
        <f t="shared" ca="1" si="26"/>
        <v>617.264258846041</v>
      </c>
      <c r="D272" s="63">
        <f t="shared" ca="1" si="27"/>
        <v>620.18242460824183</v>
      </c>
      <c r="E272" s="63">
        <f t="shared" ref="E272:E335" ca="1" si="29">D272-C272</f>
        <v>2.9181657622008288</v>
      </c>
      <c r="F272" s="63">
        <f t="shared" ref="F272:F335" ca="1" si="30">NORMINV(RAND(),$B$8,$B$9)</f>
        <v>2.3953887948682437</v>
      </c>
      <c r="G272" s="63">
        <f t="shared" ref="G272:G335" ca="1" si="31">D272+F272</f>
        <v>622.5778134031101</v>
      </c>
      <c r="H272" s="63">
        <f t="shared" ref="H272:H335" ca="1" si="32">G272-C272</f>
        <v>5.3135545570690965</v>
      </c>
    </row>
    <row r="273" spans="1:8" x14ac:dyDescent="0.25">
      <c r="A273" s="1">
        <v>258</v>
      </c>
      <c r="B273" s="63">
        <f t="shared" ca="1" si="28"/>
        <v>0.54816069998573025</v>
      </c>
      <c r="C273" s="63">
        <f t="shared" ref="C273:C336" ca="1" si="33">C272+B273</f>
        <v>617.81241954602672</v>
      </c>
      <c r="D273" s="63">
        <f t="shared" ref="D273:D336" ca="1" si="34">IF(C273&gt;G272,C273,G272)</f>
        <v>622.5778134031101</v>
      </c>
      <c r="E273" s="63">
        <f t="shared" ca="1" si="29"/>
        <v>4.7653938570833816</v>
      </c>
      <c r="F273" s="63">
        <f t="shared" ca="1" si="30"/>
        <v>2.2294878195683707</v>
      </c>
      <c r="G273" s="63">
        <f t="shared" ca="1" si="31"/>
        <v>624.80730122267846</v>
      </c>
      <c r="H273" s="63">
        <f t="shared" ca="1" si="32"/>
        <v>6.9948816766517439</v>
      </c>
    </row>
    <row r="274" spans="1:8" x14ac:dyDescent="0.25">
      <c r="A274" s="1">
        <v>259</v>
      </c>
      <c r="B274" s="63">
        <f t="shared" ca="1" si="28"/>
        <v>3.8750772004931826</v>
      </c>
      <c r="C274" s="63">
        <f t="shared" ca="1" si="33"/>
        <v>621.68749674651986</v>
      </c>
      <c r="D274" s="63">
        <f t="shared" ca="1" si="34"/>
        <v>624.80730122267846</v>
      </c>
      <c r="E274" s="63">
        <f t="shared" ca="1" si="29"/>
        <v>3.1198044761586061</v>
      </c>
      <c r="F274" s="63">
        <f t="shared" ca="1" si="30"/>
        <v>1.3055078909863065</v>
      </c>
      <c r="G274" s="63">
        <f t="shared" ca="1" si="31"/>
        <v>626.11280911366475</v>
      </c>
      <c r="H274" s="63">
        <f t="shared" ca="1" si="32"/>
        <v>4.4253123671448975</v>
      </c>
    </row>
    <row r="275" spans="1:8" x14ac:dyDescent="0.25">
      <c r="A275" s="1">
        <v>260</v>
      </c>
      <c r="B275" s="63">
        <f t="shared" ca="1" si="28"/>
        <v>4.7951711052096506</v>
      </c>
      <c r="C275" s="63">
        <f t="shared" ca="1" si="33"/>
        <v>626.4826678517295</v>
      </c>
      <c r="D275" s="63">
        <f t="shared" ca="1" si="34"/>
        <v>626.4826678517295</v>
      </c>
      <c r="E275" s="63">
        <f t="shared" ca="1" si="29"/>
        <v>0</v>
      </c>
      <c r="F275" s="63">
        <f t="shared" ca="1" si="30"/>
        <v>2.4283408031562477</v>
      </c>
      <c r="G275" s="63">
        <f t="shared" ca="1" si="31"/>
        <v>628.91100865488579</v>
      </c>
      <c r="H275" s="63">
        <f t="shared" ca="1" si="32"/>
        <v>2.4283408031562885</v>
      </c>
    </row>
    <row r="276" spans="1:8" x14ac:dyDescent="0.25">
      <c r="A276" s="1">
        <v>261</v>
      </c>
      <c r="B276" s="63">
        <f t="shared" ca="1" si="28"/>
        <v>0.87398698416927711</v>
      </c>
      <c r="C276" s="63">
        <f t="shared" ca="1" si="33"/>
        <v>627.35665483589878</v>
      </c>
      <c r="D276" s="63">
        <f t="shared" ca="1" si="34"/>
        <v>628.91100865488579</v>
      </c>
      <c r="E276" s="63">
        <f t="shared" ca="1" si="29"/>
        <v>1.5543538189870105</v>
      </c>
      <c r="F276" s="63">
        <f t="shared" ca="1" si="30"/>
        <v>2.5038725209959316</v>
      </c>
      <c r="G276" s="63">
        <f t="shared" ca="1" si="31"/>
        <v>631.41488117588176</v>
      </c>
      <c r="H276" s="63">
        <f t="shared" ca="1" si="32"/>
        <v>4.0582263399829799</v>
      </c>
    </row>
    <row r="277" spans="1:8" x14ac:dyDescent="0.25">
      <c r="A277" s="1">
        <v>262</v>
      </c>
      <c r="B277" s="63">
        <f t="shared" ca="1" si="28"/>
        <v>4.6160053378643751</v>
      </c>
      <c r="C277" s="63">
        <f t="shared" ca="1" si="33"/>
        <v>631.97266017376319</v>
      </c>
      <c r="D277" s="63">
        <f t="shared" ca="1" si="34"/>
        <v>631.97266017376319</v>
      </c>
      <c r="E277" s="63">
        <f t="shared" ca="1" si="29"/>
        <v>0</v>
      </c>
      <c r="F277" s="63">
        <f t="shared" ca="1" si="30"/>
        <v>2.6924565406287186</v>
      </c>
      <c r="G277" s="63">
        <f t="shared" ca="1" si="31"/>
        <v>634.66511671439196</v>
      </c>
      <c r="H277" s="63">
        <f t="shared" ca="1" si="32"/>
        <v>2.6924565406287684</v>
      </c>
    </row>
    <row r="278" spans="1:8" x14ac:dyDescent="0.25">
      <c r="A278" s="1">
        <v>263</v>
      </c>
      <c r="B278" s="63">
        <f t="shared" ca="1" si="28"/>
        <v>4.0269234056543919</v>
      </c>
      <c r="C278" s="63">
        <f t="shared" ca="1" si="33"/>
        <v>635.99958357941762</v>
      </c>
      <c r="D278" s="63">
        <f t="shared" ca="1" si="34"/>
        <v>635.99958357941762</v>
      </c>
      <c r="E278" s="63">
        <f t="shared" ca="1" si="29"/>
        <v>0</v>
      </c>
      <c r="F278" s="63">
        <f t="shared" ca="1" si="30"/>
        <v>1.2858870044925359</v>
      </c>
      <c r="G278" s="63">
        <f t="shared" ca="1" si="31"/>
        <v>637.28547058391018</v>
      </c>
      <c r="H278" s="63">
        <f t="shared" ca="1" si="32"/>
        <v>1.2858870044925652</v>
      </c>
    </row>
    <row r="279" spans="1:8" x14ac:dyDescent="0.25">
      <c r="A279" s="1">
        <v>264</v>
      </c>
      <c r="B279" s="63">
        <f t="shared" ca="1" si="28"/>
        <v>1.3188694261481699</v>
      </c>
      <c r="C279" s="63">
        <f t="shared" ca="1" si="33"/>
        <v>637.31845300556574</v>
      </c>
      <c r="D279" s="63">
        <f t="shared" ca="1" si="34"/>
        <v>637.31845300556574</v>
      </c>
      <c r="E279" s="63">
        <f t="shared" ca="1" si="29"/>
        <v>0</v>
      </c>
      <c r="F279" s="63">
        <f t="shared" ca="1" si="30"/>
        <v>2.6924944538588975</v>
      </c>
      <c r="G279" s="63">
        <f t="shared" ca="1" si="31"/>
        <v>640.01094745942464</v>
      </c>
      <c r="H279" s="63">
        <f t="shared" ca="1" si="32"/>
        <v>2.6924944538588989</v>
      </c>
    </row>
    <row r="280" spans="1:8" x14ac:dyDescent="0.25">
      <c r="A280" s="1">
        <v>265</v>
      </c>
      <c r="B280" s="63">
        <f t="shared" ca="1" si="28"/>
        <v>4.4626018188599215</v>
      </c>
      <c r="C280" s="63">
        <f t="shared" ca="1" si="33"/>
        <v>641.78105482442561</v>
      </c>
      <c r="D280" s="63">
        <f t="shared" ca="1" si="34"/>
        <v>641.78105482442561</v>
      </c>
      <c r="E280" s="63">
        <f t="shared" ca="1" si="29"/>
        <v>0</v>
      </c>
      <c r="F280" s="63">
        <f t="shared" ca="1" si="30"/>
        <v>2.2715896157369793</v>
      </c>
      <c r="G280" s="63">
        <f t="shared" ca="1" si="31"/>
        <v>644.05264444016257</v>
      </c>
      <c r="H280" s="63">
        <f t="shared" ca="1" si="32"/>
        <v>2.2715896157369571</v>
      </c>
    </row>
    <row r="281" spans="1:8" x14ac:dyDescent="0.25">
      <c r="A281" s="1">
        <v>266</v>
      </c>
      <c r="B281" s="63">
        <f t="shared" ca="1" si="28"/>
        <v>0.86980980630479043</v>
      </c>
      <c r="C281" s="63">
        <f t="shared" ca="1" si="33"/>
        <v>642.65086463073044</v>
      </c>
      <c r="D281" s="63">
        <f t="shared" ca="1" si="34"/>
        <v>644.05264444016257</v>
      </c>
      <c r="E281" s="63">
        <f t="shared" ca="1" si="29"/>
        <v>1.4017798094321279</v>
      </c>
      <c r="F281" s="63">
        <f t="shared" ca="1" si="30"/>
        <v>2.2031451327337481</v>
      </c>
      <c r="G281" s="63">
        <f t="shared" ca="1" si="31"/>
        <v>646.25578957289633</v>
      </c>
      <c r="H281" s="63">
        <f t="shared" ca="1" si="32"/>
        <v>3.6049249421658942</v>
      </c>
    </row>
    <row r="282" spans="1:8" x14ac:dyDescent="0.25">
      <c r="A282" s="1">
        <v>267</v>
      </c>
      <c r="B282" s="63">
        <f t="shared" ca="1" si="28"/>
        <v>3.3443578238713849</v>
      </c>
      <c r="C282" s="63">
        <f t="shared" ca="1" si="33"/>
        <v>645.99522245460184</v>
      </c>
      <c r="D282" s="63">
        <f t="shared" ca="1" si="34"/>
        <v>646.25578957289633</v>
      </c>
      <c r="E282" s="63">
        <f t="shared" ca="1" si="29"/>
        <v>0.26056711829448886</v>
      </c>
      <c r="F282" s="63">
        <f t="shared" ca="1" si="30"/>
        <v>1.5089911428068039</v>
      </c>
      <c r="G282" s="63">
        <f t="shared" ca="1" si="31"/>
        <v>647.76478071570318</v>
      </c>
      <c r="H282" s="63">
        <f t="shared" ca="1" si="32"/>
        <v>1.7695582611013378</v>
      </c>
    </row>
    <row r="283" spans="1:8" x14ac:dyDescent="0.25">
      <c r="A283" s="1">
        <v>268</v>
      </c>
      <c r="B283" s="63">
        <f t="shared" ca="1" si="28"/>
        <v>1.893576220740677</v>
      </c>
      <c r="C283" s="63">
        <f t="shared" ca="1" si="33"/>
        <v>647.88879867534251</v>
      </c>
      <c r="D283" s="63">
        <f t="shared" ca="1" si="34"/>
        <v>647.88879867534251</v>
      </c>
      <c r="E283" s="63">
        <f t="shared" ca="1" si="29"/>
        <v>0</v>
      </c>
      <c r="F283" s="63">
        <f t="shared" ca="1" si="30"/>
        <v>1.4021052876995825</v>
      </c>
      <c r="G283" s="63">
        <f t="shared" ca="1" si="31"/>
        <v>649.29090396304207</v>
      </c>
      <c r="H283" s="63">
        <f t="shared" ca="1" si="32"/>
        <v>1.4021052876995554</v>
      </c>
    </row>
    <row r="284" spans="1:8" x14ac:dyDescent="0.25">
      <c r="A284" s="1">
        <v>269</v>
      </c>
      <c r="B284" s="63">
        <f t="shared" ca="1" si="28"/>
        <v>0.38495046831657387</v>
      </c>
      <c r="C284" s="63">
        <f t="shared" ca="1" si="33"/>
        <v>648.27374914365907</v>
      </c>
      <c r="D284" s="63">
        <f t="shared" ca="1" si="34"/>
        <v>649.29090396304207</v>
      </c>
      <c r="E284" s="63">
        <f t="shared" ca="1" si="29"/>
        <v>1.0171548193829949</v>
      </c>
      <c r="F284" s="63">
        <f t="shared" ca="1" si="30"/>
        <v>1.9764141088787743</v>
      </c>
      <c r="G284" s="63">
        <f t="shared" ca="1" si="31"/>
        <v>651.26731807192084</v>
      </c>
      <c r="H284" s="63">
        <f t="shared" ca="1" si="32"/>
        <v>2.9935689282617659</v>
      </c>
    </row>
    <row r="285" spans="1:8" x14ac:dyDescent="0.25">
      <c r="A285" s="1">
        <v>270</v>
      </c>
      <c r="B285" s="63">
        <f t="shared" ca="1" si="28"/>
        <v>2.359004864023762</v>
      </c>
      <c r="C285" s="63">
        <f t="shared" ca="1" si="33"/>
        <v>650.63275400768282</v>
      </c>
      <c r="D285" s="63">
        <f t="shared" ca="1" si="34"/>
        <v>651.26731807192084</v>
      </c>
      <c r="E285" s="63">
        <f t="shared" ca="1" si="29"/>
        <v>0.63456406423802036</v>
      </c>
      <c r="F285" s="63">
        <f t="shared" ca="1" si="30"/>
        <v>1.3287804393496145</v>
      </c>
      <c r="G285" s="63">
        <f t="shared" ca="1" si="31"/>
        <v>652.5960985112705</v>
      </c>
      <c r="H285" s="63">
        <f t="shared" ca="1" si="32"/>
        <v>1.9633445035876775</v>
      </c>
    </row>
    <row r="286" spans="1:8" x14ac:dyDescent="0.25">
      <c r="A286" s="1">
        <v>271</v>
      </c>
      <c r="B286" s="63">
        <f t="shared" ca="1" si="28"/>
        <v>4.2615384686319606</v>
      </c>
      <c r="C286" s="63">
        <f t="shared" ca="1" si="33"/>
        <v>654.89429247631483</v>
      </c>
      <c r="D286" s="63">
        <f t="shared" ca="1" si="34"/>
        <v>654.89429247631483</v>
      </c>
      <c r="E286" s="63">
        <f t="shared" ca="1" si="29"/>
        <v>0</v>
      </c>
      <c r="F286" s="63">
        <f t="shared" ca="1" si="30"/>
        <v>1.3242514472488618</v>
      </c>
      <c r="G286" s="63">
        <f t="shared" ca="1" si="31"/>
        <v>656.21854392356374</v>
      </c>
      <c r="H286" s="63">
        <f t="shared" ca="1" si="32"/>
        <v>1.324251447248912</v>
      </c>
    </row>
    <row r="287" spans="1:8" x14ac:dyDescent="0.25">
      <c r="A287" s="1">
        <v>272</v>
      </c>
      <c r="B287" s="63">
        <f t="shared" ca="1" si="28"/>
        <v>3.3989055788478941</v>
      </c>
      <c r="C287" s="63">
        <f t="shared" ca="1" si="33"/>
        <v>658.29319805516275</v>
      </c>
      <c r="D287" s="63">
        <f t="shared" ca="1" si="34"/>
        <v>658.29319805516275</v>
      </c>
      <c r="E287" s="63">
        <f t="shared" ca="1" si="29"/>
        <v>0</v>
      </c>
      <c r="F287" s="63">
        <f t="shared" ca="1" si="30"/>
        <v>1.5252694683855572</v>
      </c>
      <c r="G287" s="63">
        <f t="shared" ca="1" si="31"/>
        <v>659.81846752354829</v>
      </c>
      <c r="H287" s="63">
        <f t="shared" ca="1" si="32"/>
        <v>1.5252694683855452</v>
      </c>
    </row>
    <row r="288" spans="1:8" x14ac:dyDescent="0.25">
      <c r="A288" s="1">
        <v>273</v>
      </c>
      <c r="B288" s="63">
        <f t="shared" ca="1" si="28"/>
        <v>0.68960678883361992</v>
      </c>
      <c r="C288" s="63">
        <f t="shared" ca="1" si="33"/>
        <v>658.9828048439964</v>
      </c>
      <c r="D288" s="63">
        <f t="shared" ca="1" si="34"/>
        <v>659.81846752354829</v>
      </c>
      <c r="E288" s="63">
        <f t="shared" ca="1" si="29"/>
        <v>0.83566267955188778</v>
      </c>
      <c r="F288" s="63">
        <f t="shared" ca="1" si="30"/>
        <v>1.540276211277561</v>
      </c>
      <c r="G288" s="63">
        <f t="shared" ca="1" si="31"/>
        <v>661.35874373482591</v>
      </c>
      <c r="H288" s="63">
        <f t="shared" ca="1" si="32"/>
        <v>2.3759388908295023</v>
      </c>
    </row>
    <row r="289" spans="1:8" x14ac:dyDescent="0.25">
      <c r="A289" s="1">
        <v>274</v>
      </c>
      <c r="B289" s="63">
        <f t="shared" ca="1" si="28"/>
        <v>0.23772623808333282</v>
      </c>
      <c r="C289" s="63">
        <f t="shared" ca="1" si="33"/>
        <v>659.22053108207979</v>
      </c>
      <c r="D289" s="63">
        <f t="shared" ca="1" si="34"/>
        <v>661.35874373482591</v>
      </c>
      <c r="E289" s="63">
        <f t="shared" ca="1" si="29"/>
        <v>2.1382126527461196</v>
      </c>
      <c r="F289" s="63">
        <f t="shared" ca="1" si="30"/>
        <v>2.5954940853338084</v>
      </c>
      <c r="G289" s="63">
        <f t="shared" ca="1" si="31"/>
        <v>663.95423782015973</v>
      </c>
      <c r="H289" s="63">
        <f t="shared" ca="1" si="32"/>
        <v>4.7337067380799454</v>
      </c>
    </row>
    <row r="290" spans="1:8" x14ac:dyDescent="0.25">
      <c r="A290" s="1">
        <v>275</v>
      </c>
      <c r="B290" s="63">
        <f t="shared" ca="1" si="28"/>
        <v>1.5888397229981022</v>
      </c>
      <c r="C290" s="63">
        <f t="shared" ca="1" si="33"/>
        <v>660.80937080507783</v>
      </c>
      <c r="D290" s="63">
        <f t="shared" ca="1" si="34"/>
        <v>663.95423782015973</v>
      </c>
      <c r="E290" s="63">
        <f t="shared" ca="1" si="29"/>
        <v>3.1448670150818998</v>
      </c>
      <c r="F290" s="63">
        <f t="shared" ca="1" si="30"/>
        <v>1.9116826405162066</v>
      </c>
      <c r="G290" s="63">
        <f t="shared" ca="1" si="31"/>
        <v>665.86592046067597</v>
      </c>
      <c r="H290" s="63">
        <f t="shared" ca="1" si="32"/>
        <v>5.0565496555981326</v>
      </c>
    </row>
    <row r="291" spans="1:8" x14ac:dyDescent="0.25">
      <c r="A291" s="1">
        <v>276</v>
      </c>
      <c r="B291" s="63">
        <f t="shared" ca="1" si="28"/>
        <v>2.893126209546792</v>
      </c>
      <c r="C291" s="63">
        <f t="shared" ca="1" si="33"/>
        <v>663.70249701462467</v>
      </c>
      <c r="D291" s="63">
        <f t="shared" ca="1" si="34"/>
        <v>665.86592046067597</v>
      </c>
      <c r="E291" s="63">
        <f t="shared" ca="1" si="29"/>
        <v>2.1634234460512971</v>
      </c>
      <c r="F291" s="63">
        <f t="shared" ca="1" si="30"/>
        <v>1.6820520546658964</v>
      </c>
      <c r="G291" s="63">
        <f t="shared" ca="1" si="31"/>
        <v>667.54797251534183</v>
      </c>
      <c r="H291" s="63">
        <f t="shared" ca="1" si="32"/>
        <v>3.845475500717157</v>
      </c>
    </row>
    <row r="292" spans="1:8" x14ac:dyDescent="0.25">
      <c r="A292" s="1">
        <v>277</v>
      </c>
      <c r="B292" s="63">
        <f t="shared" ca="1" si="28"/>
        <v>4.7916427911348158</v>
      </c>
      <c r="C292" s="63">
        <f t="shared" ca="1" si="33"/>
        <v>668.49413980575946</v>
      </c>
      <c r="D292" s="63">
        <f t="shared" ca="1" si="34"/>
        <v>668.49413980575946</v>
      </c>
      <c r="E292" s="63">
        <f t="shared" ca="1" si="29"/>
        <v>0</v>
      </c>
      <c r="F292" s="63">
        <f t="shared" ca="1" si="30"/>
        <v>2.7962513315501321</v>
      </c>
      <c r="G292" s="63">
        <f t="shared" ca="1" si="31"/>
        <v>671.2903911373096</v>
      </c>
      <c r="H292" s="63">
        <f t="shared" ca="1" si="32"/>
        <v>2.7962513315501383</v>
      </c>
    </row>
    <row r="293" spans="1:8" x14ac:dyDescent="0.25">
      <c r="A293" s="1">
        <v>278</v>
      </c>
      <c r="B293" s="63">
        <f t="shared" ca="1" si="28"/>
        <v>3.3366230779505419</v>
      </c>
      <c r="C293" s="63">
        <f t="shared" ca="1" si="33"/>
        <v>671.83076288371001</v>
      </c>
      <c r="D293" s="63">
        <f t="shared" ca="1" si="34"/>
        <v>671.83076288371001</v>
      </c>
      <c r="E293" s="63">
        <f t="shared" ca="1" si="29"/>
        <v>0</v>
      </c>
      <c r="F293" s="63">
        <f t="shared" ca="1" si="30"/>
        <v>2.0645532217430254</v>
      </c>
      <c r="G293" s="63">
        <f t="shared" ca="1" si="31"/>
        <v>673.89531610545305</v>
      </c>
      <c r="H293" s="63">
        <f t="shared" ca="1" si="32"/>
        <v>2.06455322174304</v>
      </c>
    </row>
    <row r="294" spans="1:8" x14ac:dyDescent="0.25">
      <c r="A294" s="1">
        <v>279</v>
      </c>
      <c r="B294" s="63">
        <f t="shared" ca="1" si="28"/>
        <v>0.84783520339772267</v>
      </c>
      <c r="C294" s="63">
        <f t="shared" ca="1" si="33"/>
        <v>672.67859808710773</v>
      </c>
      <c r="D294" s="63">
        <f t="shared" ca="1" si="34"/>
        <v>673.89531610545305</v>
      </c>
      <c r="E294" s="63">
        <f t="shared" ca="1" si="29"/>
        <v>1.2167180183453183</v>
      </c>
      <c r="F294" s="63">
        <f t="shared" ca="1" si="30"/>
        <v>0.94205009702725184</v>
      </c>
      <c r="G294" s="63">
        <f t="shared" ca="1" si="31"/>
        <v>674.83736620248033</v>
      </c>
      <c r="H294" s="63">
        <f t="shared" ca="1" si="32"/>
        <v>2.1587681153725953</v>
      </c>
    </row>
    <row r="295" spans="1:8" x14ac:dyDescent="0.25">
      <c r="A295" s="1">
        <v>280</v>
      </c>
      <c r="B295" s="63">
        <f t="shared" ca="1" si="28"/>
        <v>4.7226967749118511</v>
      </c>
      <c r="C295" s="63">
        <f t="shared" ca="1" si="33"/>
        <v>677.40129486201954</v>
      </c>
      <c r="D295" s="63">
        <f t="shared" ca="1" si="34"/>
        <v>677.40129486201954</v>
      </c>
      <c r="E295" s="63">
        <f t="shared" ca="1" si="29"/>
        <v>0</v>
      </c>
      <c r="F295" s="63">
        <f t="shared" ca="1" si="30"/>
        <v>2.2378679711958429</v>
      </c>
      <c r="G295" s="63">
        <f t="shared" ca="1" si="31"/>
        <v>679.63916283321544</v>
      </c>
      <c r="H295" s="63">
        <f t="shared" ca="1" si="32"/>
        <v>2.2378679711958966</v>
      </c>
    </row>
    <row r="296" spans="1:8" x14ac:dyDescent="0.25">
      <c r="A296" s="1">
        <v>281</v>
      </c>
      <c r="B296" s="63">
        <f t="shared" ca="1" si="28"/>
        <v>1.3379664597392833</v>
      </c>
      <c r="C296" s="63">
        <f t="shared" ca="1" si="33"/>
        <v>678.73926132175882</v>
      </c>
      <c r="D296" s="63">
        <f t="shared" ca="1" si="34"/>
        <v>679.63916283321544</v>
      </c>
      <c r="E296" s="63">
        <f t="shared" ca="1" si="29"/>
        <v>0.89990151145661912</v>
      </c>
      <c r="F296" s="63">
        <f t="shared" ca="1" si="30"/>
        <v>2.4849165739074333</v>
      </c>
      <c r="G296" s="63">
        <f t="shared" ca="1" si="31"/>
        <v>682.12407940712285</v>
      </c>
      <c r="H296" s="63">
        <f t="shared" ca="1" si="32"/>
        <v>3.3848180853640315</v>
      </c>
    </row>
    <row r="297" spans="1:8" x14ac:dyDescent="0.25">
      <c r="A297" s="1">
        <v>282</v>
      </c>
      <c r="B297" s="63">
        <f t="shared" ca="1" si="28"/>
        <v>3.3747974662575446</v>
      </c>
      <c r="C297" s="63">
        <f t="shared" ca="1" si="33"/>
        <v>682.11405878801634</v>
      </c>
      <c r="D297" s="63">
        <f t="shared" ca="1" si="34"/>
        <v>682.12407940712285</v>
      </c>
      <c r="E297" s="63">
        <f t="shared" ca="1" si="29"/>
        <v>1.002061910651264E-2</v>
      </c>
      <c r="F297" s="63">
        <f t="shared" ca="1" si="30"/>
        <v>1.8658203863224279</v>
      </c>
      <c r="G297" s="63">
        <f t="shared" ca="1" si="31"/>
        <v>683.98989979344526</v>
      </c>
      <c r="H297" s="63">
        <f t="shared" ca="1" si="32"/>
        <v>1.8758410054289243</v>
      </c>
    </row>
    <row r="298" spans="1:8" x14ac:dyDescent="0.25">
      <c r="A298" s="1">
        <v>283</v>
      </c>
      <c r="B298" s="63">
        <f t="shared" ca="1" si="28"/>
        <v>4.9342221946492923</v>
      </c>
      <c r="C298" s="63">
        <f t="shared" ca="1" si="33"/>
        <v>687.04828098266557</v>
      </c>
      <c r="D298" s="63">
        <f t="shared" ca="1" si="34"/>
        <v>687.04828098266557</v>
      </c>
      <c r="E298" s="63">
        <f t="shared" ca="1" si="29"/>
        <v>0</v>
      </c>
      <c r="F298" s="63">
        <f t="shared" ca="1" si="30"/>
        <v>2.0250065524855199</v>
      </c>
      <c r="G298" s="63">
        <f t="shared" ca="1" si="31"/>
        <v>689.07328753515105</v>
      </c>
      <c r="H298" s="63">
        <f t="shared" ca="1" si="32"/>
        <v>2.025006552485479</v>
      </c>
    </row>
    <row r="299" spans="1:8" x14ac:dyDescent="0.25">
      <c r="A299" s="1">
        <v>284</v>
      </c>
      <c r="B299" s="63">
        <f t="shared" ca="1" si="28"/>
        <v>3.1310869074836023</v>
      </c>
      <c r="C299" s="63">
        <f t="shared" ca="1" si="33"/>
        <v>690.17936789014914</v>
      </c>
      <c r="D299" s="63">
        <f t="shared" ca="1" si="34"/>
        <v>690.17936789014914</v>
      </c>
      <c r="E299" s="63">
        <f t="shared" ca="1" si="29"/>
        <v>0</v>
      </c>
      <c r="F299" s="63">
        <f t="shared" ca="1" si="30"/>
        <v>1.5656154508627587</v>
      </c>
      <c r="G299" s="63">
        <f t="shared" ca="1" si="31"/>
        <v>691.7449833410119</v>
      </c>
      <c r="H299" s="63">
        <f t="shared" ca="1" si="32"/>
        <v>1.5656154508627651</v>
      </c>
    </row>
    <row r="300" spans="1:8" x14ac:dyDescent="0.25">
      <c r="A300" s="1">
        <v>285</v>
      </c>
      <c r="B300" s="63">
        <f t="shared" ca="1" si="28"/>
        <v>3.2011016666328662</v>
      </c>
      <c r="C300" s="63">
        <f t="shared" ca="1" si="33"/>
        <v>693.38046955678203</v>
      </c>
      <c r="D300" s="63">
        <f t="shared" ca="1" si="34"/>
        <v>693.38046955678203</v>
      </c>
      <c r="E300" s="63">
        <f t="shared" ca="1" si="29"/>
        <v>0</v>
      </c>
      <c r="F300" s="63">
        <f t="shared" ca="1" si="30"/>
        <v>2.1179453481080057</v>
      </c>
      <c r="G300" s="63">
        <f t="shared" ca="1" si="31"/>
        <v>695.49841490489007</v>
      </c>
      <c r="H300" s="63">
        <f t="shared" ca="1" si="32"/>
        <v>2.1179453481080373</v>
      </c>
    </row>
    <row r="301" spans="1:8" x14ac:dyDescent="0.25">
      <c r="A301" s="1">
        <v>286</v>
      </c>
      <c r="B301" s="63">
        <f t="shared" ca="1" si="28"/>
        <v>2.6821083986866263</v>
      </c>
      <c r="C301" s="63">
        <f t="shared" ca="1" si="33"/>
        <v>696.06257795546867</v>
      </c>
      <c r="D301" s="63">
        <f t="shared" ca="1" si="34"/>
        <v>696.06257795546867</v>
      </c>
      <c r="E301" s="63">
        <f t="shared" ca="1" si="29"/>
        <v>0</v>
      </c>
      <c r="F301" s="63">
        <f t="shared" ca="1" si="30"/>
        <v>1.9418838414952595</v>
      </c>
      <c r="G301" s="63">
        <f t="shared" ca="1" si="31"/>
        <v>698.00446179696394</v>
      </c>
      <c r="H301" s="63">
        <f t="shared" ca="1" si="32"/>
        <v>1.9418838414952688</v>
      </c>
    </row>
    <row r="302" spans="1:8" x14ac:dyDescent="0.25">
      <c r="A302" s="1">
        <v>287</v>
      </c>
      <c r="B302" s="63">
        <f t="shared" ca="1" si="28"/>
        <v>3.5713839408912174</v>
      </c>
      <c r="C302" s="63">
        <f t="shared" ca="1" si="33"/>
        <v>699.63396189635989</v>
      </c>
      <c r="D302" s="63">
        <f t="shared" ca="1" si="34"/>
        <v>699.63396189635989</v>
      </c>
      <c r="E302" s="63">
        <f t="shared" ca="1" si="29"/>
        <v>0</v>
      </c>
      <c r="F302" s="63">
        <f t="shared" ca="1" si="30"/>
        <v>1.914733391100168</v>
      </c>
      <c r="G302" s="63">
        <f t="shared" ca="1" si="31"/>
        <v>701.54869528746008</v>
      </c>
      <c r="H302" s="63">
        <f t="shared" ca="1" si="32"/>
        <v>1.9147333911001851</v>
      </c>
    </row>
    <row r="303" spans="1:8" x14ac:dyDescent="0.25">
      <c r="A303" s="1">
        <v>288</v>
      </c>
      <c r="B303" s="63">
        <f t="shared" ca="1" si="28"/>
        <v>0.6736564700924641</v>
      </c>
      <c r="C303" s="63">
        <f t="shared" ca="1" si="33"/>
        <v>700.3076183664524</v>
      </c>
      <c r="D303" s="63">
        <f t="shared" ca="1" si="34"/>
        <v>701.54869528746008</v>
      </c>
      <c r="E303" s="63">
        <f t="shared" ca="1" si="29"/>
        <v>1.2410769210076751</v>
      </c>
      <c r="F303" s="63">
        <f t="shared" ca="1" si="30"/>
        <v>1.682626601362909</v>
      </c>
      <c r="G303" s="63">
        <f t="shared" ca="1" si="31"/>
        <v>703.231321888823</v>
      </c>
      <c r="H303" s="63">
        <f t="shared" ca="1" si="32"/>
        <v>2.9237035223706016</v>
      </c>
    </row>
    <row r="304" spans="1:8" x14ac:dyDescent="0.25">
      <c r="A304" s="1">
        <v>289</v>
      </c>
      <c r="B304" s="63">
        <f t="shared" ca="1" si="28"/>
        <v>2.1955287690627494</v>
      </c>
      <c r="C304" s="63">
        <f t="shared" ca="1" si="33"/>
        <v>702.50314713551518</v>
      </c>
      <c r="D304" s="63">
        <f t="shared" ca="1" si="34"/>
        <v>703.231321888823</v>
      </c>
      <c r="E304" s="63">
        <f t="shared" ca="1" si="29"/>
        <v>0.72817475330782599</v>
      </c>
      <c r="F304" s="63">
        <f t="shared" ca="1" si="30"/>
        <v>2.9685443521155319</v>
      </c>
      <c r="G304" s="63">
        <f t="shared" ca="1" si="31"/>
        <v>706.19986624093849</v>
      </c>
      <c r="H304" s="63">
        <f t="shared" ca="1" si="32"/>
        <v>3.6967191054233126</v>
      </c>
    </row>
    <row r="305" spans="1:8" x14ac:dyDescent="0.25">
      <c r="A305" s="1">
        <v>290</v>
      </c>
      <c r="B305" s="63">
        <f t="shared" ca="1" si="28"/>
        <v>4.8913509262363206</v>
      </c>
      <c r="C305" s="63">
        <f t="shared" ca="1" si="33"/>
        <v>707.39449806175151</v>
      </c>
      <c r="D305" s="63">
        <f t="shared" ca="1" si="34"/>
        <v>707.39449806175151</v>
      </c>
      <c r="E305" s="63">
        <f t="shared" ca="1" si="29"/>
        <v>0</v>
      </c>
      <c r="F305" s="63">
        <f t="shared" ca="1" si="30"/>
        <v>2.2481468707001873</v>
      </c>
      <c r="G305" s="63">
        <f t="shared" ca="1" si="31"/>
        <v>709.64264493245173</v>
      </c>
      <c r="H305" s="63">
        <f t="shared" ca="1" si="32"/>
        <v>2.248146870700225</v>
      </c>
    </row>
    <row r="306" spans="1:8" x14ac:dyDescent="0.25">
      <c r="A306" s="1">
        <v>291</v>
      </c>
      <c r="B306" s="63">
        <f t="shared" ca="1" si="28"/>
        <v>2.7627224223740106</v>
      </c>
      <c r="C306" s="63">
        <f t="shared" ca="1" si="33"/>
        <v>710.15722048412556</v>
      </c>
      <c r="D306" s="63">
        <f t="shared" ca="1" si="34"/>
        <v>710.15722048412556</v>
      </c>
      <c r="E306" s="63">
        <f t="shared" ca="1" si="29"/>
        <v>0</v>
      </c>
      <c r="F306" s="63">
        <f t="shared" ca="1" si="30"/>
        <v>1.5526514963356595</v>
      </c>
      <c r="G306" s="63">
        <f t="shared" ca="1" si="31"/>
        <v>711.70987198046123</v>
      </c>
      <c r="H306" s="63">
        <f t="shared" ca="1" si="32"/>
        <v>1.5526514963356703</v>
      </c>
    </row>
    <row r="307" spans="1:8" x14ac:dyDescent="0.25">
      <c r="A307" s="1">
        <v>292</v>
      </c>
      <c r="B307" s="63">
        <f t="shared" ca="1" si="28"/>
        <v>4.2649758138948632</v>
      </c>
      <c r="C307" s="63">
        <f t="shared" ca="1" si="33"/>
        <v>714.42219629802037</v>
      </c>
      <c r="D307" s="63">
        <f t="shared" ca="1" si="34"/>
        <v>714.42219629802037</v>
      </c>
      <c r="E307" s="63">
        <f t="shared" ca="1" si="29"/>
        <v>0</v>
      </c>
      <c r="F307" s="63">
        <f t="shared" ca="1" si="30"/>
        <v>2.6631558201995271</v>
      </c>
      <c r="G307" s="63">
        <f t="shared" ca="1" si="31"/>
        <v>717.08535211821993</v>
      </c>
      <c r="H307" s="63">
        <f t="shared" ca="1" si="32"/>
        <v>2.6631558201995631</v>
      </c>
    </row>
    <row r="308" spans="1:8" x14ac:dyDescent="0.25">
      <c r="A308" s="1">
        <v>293</v>
      </c>
      <c r="B308" s="63">
        <f t="shared" ca="1" si="28"/>
        <v>4.9795962496619008</v>
      </c>
      <c r="C308" s="63">
        <f t="shared" ca="1" si="33"/>
        <v>719.40179254768225</v>
      </c>
      <c r="D308" s="63">
        <f t="shared" ca="1" si="34"/>
        <v>719.40179254768225</v>
      </c>
      <c r="E308" s="63">
        <f t="shared" ca="1" si="29"/>
        <v>0</v>
      </c>
      <c r="F308" s="63">
        <f t="shared" ca="1" si="30"/>
        <v>1.3342778921998866</v>
      </c>
      <c r="G308" s="63">
        <f t="shared" ca="1" si="31"/>
        <v>720.73607043988216</v>
      </c>
      <c r="H308" s="63">
        <f t="shared" ca="1" si="32"/>
        <v>1.334277892199907</v>
      </c>
    </row>
    <row r="309" spans="1:8" x14ac:dyDescent="0.25">
      <c r="A309" s="1">
        <v>294</v>
      </c>
      <c r="B309" s="63">
        <f t="shared" ca="1" si="28"/>
        <v>1.6563613133986337</v>
      </c>
      <c r="C309" s="63">
        <f t="shared" ca="1" si="33"/>
        <v>721.05815386108088</v>
      </c>
      <c r="D309" s="63">
        <f t="shared" ca="1" si="34"/>
        <v>721.05815386108088</v>
      </c>
      <c r="E309" s="63">
        <f t="shared" ca="1" si="29"/>
        <v>0</v>
      </c>
      <c r="F309" s="63">
        <f t="shared" ca="1" si="30"/>
        <v>1.4792884610527826</v>
      </c>
      <c r="G309" s="63">
        <f t="shared" ca="1" si="31"/>
        <v>722.53744232213364</v>
      </c>
      <c r="H309" s="63">
        <f t="shared" ca="1" si="32"/>
        <v>1.4792884610527608</v>
      </c>
    </row>
    <row r="310" spans="1:8" x14ac:dyDescent="0.25">
      <c r="A310" s="1">
        <v>295</v>
      </c>
      <c r="B310" s="63">
        <f t="shared" ca="1" si="28"/>
        <v>3.4929957060292995</v>
      </c>
      <c r="C310" s="63">
        <f t="shared" ca="1" si="33"/>
        <v>724.5511495671102</v>
      </c>
      <c r="D310" s="63">
        <f t="shared" ca="1" si="34"/>
        <v>724.5511495671102</v>
      </c>
      <c r="E310" s="63">
        <f t="shared" ca="1" si="29"/>
        <v>0</v>
      </c>
      <c r="F310" s="63">
        <f t="shared" ca="1" si="30"/>
        <v>2.1858423067465966</v>
      </c>
      <c r="G310" s="63">
        <f t="shared" ca="1" si="31"/>
        <v>726.73699187385682</v>
      </c>
      <c r="H310" s="63">
        <f t="shared" ca="1" si="32"/>
        <v>2.1858423067466219</v>
      </c>
    </row>
    <row r="311" spans="1:8" x14ac:dyDescent="0.25">
      <c r="A311" s="1">
        <v>296</v>
      </c>
      <c r="B311" s="63">
        <f t="shared" ca="1" si="28"/>
        <v>4.0326035214576237</v>
      </c>
      <c r="C311" s="63">
        <f t="shared" ca="1" si="33"/>
        <v>728.58375308856785</v>
      </c>
      <c r="D311" s="63">
        <f t="shared" ca="1" si="34"/>
        <v>728.58375308856785</v>
      </c>
      <c r="E311" s="63">
        <f t="shared" ca="1" si="29"/>
        <v>0</v>
      </c>
      <c r="F311" s="63">
        <f t="shared" ca="1" si="30"/>
        <v>1.7301635181944108</v>
      </c>
      <c r="G311" s="63">
        <f t="shared" ca="1" si="31"/>
        <v>730.31391660676229</v>
      </c>
      <c r="H311" s="63">
        <f t="shared" ca="1" si="32"/>
        <v>1.7301635181944448</v>
      </c>
    </row>
    <row r="312" spans="1:8" x14ac:dyDescent="0.25">
      <c r="A312" s="1">
        <v>297</v>
      </c>
      <c r="B312" s="63">
        <f t="shared" ca="1" si="28"/>
        <v>1.0422617526364348</v>
      </c>
      <c r="C312" s="63">
        <f t="shared" ca="1" si="33"/>
        <v>729.62601484120432</v>
      </c>
      <c r="D312" s="63">
        <f t="shared" ca="1" si="34"/>
        <v>730.31391660676229</v>
      </c>
      <c r="E312" s="63">
        <f t="shared" ca="1" si="29"/>
        <v>0.68790176555796734</v>
      </c>
      <c r="F312" s="63">
        <f t="shared" ca="1" si="30"/>
        <v>2.2891485987895535</v>
      </c>
      <c r="G312" s="63">
        <f t="shared" ca="1" si="31"/>
        <v>732.60306520555184</v>
      </c>
      <c r="H312" s="63">
        <f t="shared" ca="1" si="32"/>
        <v>2.9770503643475195</v>
      </c>
    </row>
    <row r="313" spans="1:8" x14ac:dyDescent="0.25">
      <c r="A313" s="1">
        <v>298</v>
      </c>
      <c r="B313" s="63">
        <f t="shared" ca="1" si="28"/>
        <v>4.8481969054665655</v>
      </c>
      <c r="C313" s="63">
        <f t="shared" ca="1" si="33"/>
        <v>734.4742117466709</v>
      </c>
      <c r="D313" s="63">
        <f t="shared" ca="1" si="34"/>
        <v>734.4742117466709</v>
      </c>
      <c r="E313" s="63">
        <f t="shared" ca="1" si="29"/>
        <v>0</v>
      </c>
      <c r="F313" s="63">
        <f t="shared" ca="1" si="30"/>
        <v>1.8531289133177289</v>
      </c>
      <c r="G313" s="63">
        <f t="shared" ca="1" si="31"/>
        <v>736.32734065998864</v>
      </c>
      <c r="H313" s="63">
        <f t="shared" ca="1" si="32"/>
        <v>1.8531289133177324</v>
      </c>
    </row>
    <row r="314" spans="1:8" x14ac:dyDescent="0.25">
      <c r="A314" s="1">
        <v>299</v>
      </c>
      <c r="B314" s="63">
        <f t="shared" ca="1" si="28"/>
        <v>2.0576535388212571</v>
      </c>
      <c r="C314" s="63">
        <f t="shared" ca="1" si="33"/>
        <v>736.53186528549213</v>
      </c>
      <c r="D314" s="63">
        <f t="shared" ca="1" si="34"/>
        <v>736.53186528549213</v>
      </c>
      <c r="E314" s="63">
        <f t="shared" ca="1" si="29"/>
        <v>0</v>
      </c>
      <c r="F314" s="63">
        <f t="shared" ca="1" si="30"/>
        <v>2.6974482502643076</v>
      </c>
      <c r="G314" s="63">
        <f t="shared" ca="1" si="31"/>
        <v>739.22931353575643</v>
      </c>
      <c r="H314" s="63">
        <f t="shared" ca="1" si="32"/>
        <v>2.6974482502643014</v>
      </c>
    </row>
    <row r="315" spans="1:8" x14ac:dyDescent="0.25">
      <c r="A315" s="1">
        <v>300</v>
      </c>
      <c r="B315" s="63">
        <f t="shared" ca="1" si="28"/>
        <v>3.8901716074751391</v>
      </c>
      <c r="C315" s="63">
        <f t="shared" ca="1" si="33"/>
        <v>740.4220368929673</v>
      </c>
      <c r="D315" s="63">
        <f t="shared" ca="1" si="34"/>
        <v>740.4220368929673</v>
      </c>
      <c r="E315" s="63">
        <f t="shared" ca="1" si="29"/>
        <v>0</v>
      </c>
      <c r="F315" s="63">
        <f t="shared" ca="1" si="30"/>
        <v>1.7860708805122261</v>
      </c>
      <c r="G315" s="63">
        <f t="shared" ca="1" si="31"/>
        <v>742.20810777347947</v>
      </c>
      <c r="H315" s="63">
        <f t="shared" ca="1" si="32"/>
        <v>1.7860708805121703</v>
      </c>
    </row>
    <row r="316" spans="1:8" x14ac:dyDescent="0.25">
      <c r="A316" s="1">
        <v>301</v>
      </c>
      <c r="B316" s="63">
        <f t="shared" ca="1" si="28"/>
        <v>2.012359468702551</v>
      </c>
      <c r="C316" s="63">
        <f t="shared" ca="1" si="33"/>
        <v>742.43439636166988</v>
      </c>
      <c r="D316" s="63">
        <f t="shared" ca="1" si="34"/>
        <v>742.43439636166988</v>
      </c>
      <c r="E316" s="63">
        <f t="shared" ca="1" si="29"/>
        <v>0</v>
      </c>
      <c r="F316" s="63">
        <f t="shared" ca="1" si="30"/>
        <v>1.8738700700037034</v>
      </c>
      <c r="G316" s="63">
        <f t="shared" ca="1" si="31"/>
        <v>744.30826643167359</v>
      </c>
      <c r="H316" s="63">
        <f t="shared" ca="1" si="32"/>
        <v>1.8738700700037043</v>
      </c>
    </row>
    <row r="317" spans="1:8" x14ac:dyDescent="0.25">
      <c r="A317" s="1">
        <v>302</v>
      </c>
      <c r="B317" s="63">
        <f t="shared" ca="1" si="28"/>
        <v>0.9045052762498601</v>
      </c>
      <c r="C317" s="63">
        <f t="shared" ca="1" si="33"/>
        <v>743.33890163791978</v>
      </c>
      <c r="D317" s="63">
        <f t="shared" ca="1" si="34"/>
        <v>744.30826643167359</v>
      </c>
      <c r="E317" s="63">
        <f t="shared" ca="1" si="29"/>
        <v>0.96936479375381168</v>
      </c>
      <c r="F317" s="63">
        <f t="shared" ca="1" si="30"/>
        <v>1.9008053959903817</v>
      </c>
      <c r="G317" s="63">
        <f t="shared" ca="1" si="31"/>
        <v>746.20907182766393</v>
      </c>
      <c r="H317" s="63">
        <f t="shared" ca="1" si="32"/>
        <v>2.8701701897441581</v>
      </c>
    </row>
    <row r="318" spans="1:8" x14ac:dyDescent="0.25">
      <c r="A318" s="1">
        <v>303</v>
      </c>
      <c r="B318" s="63">
        <f t="shared" ca="1" si="28"/>
        <v>4.7623455357409803</v>
      </c>
      <c r="C318" s="63">
        <f t="shared" ca="1" si="33"/>
        <v>748.10124717366079</v>
      </c>
      <c r="D318" s="63">
        <f t="shared" ca="1" si="34"/>
        <v>748.10124717366079</v>
      </c>
      <c r="E318" s="63">
        <f t="shared" ca="1" si="29"/>
        <v>0</v>
      </c>
      <c r="F318" s="63">
        <f t="shared" ca="1" si="30"/>
        <v>2.200914445080254</v>
      </c>
      <c r="G318" s="63">
        <f t="shared" ca="1" si="31"/>
        <v>750.30216161874102</v>
      </c>
      <c r="H318" s="63">
        <f t="shared" ca="1" si="32"/>
        <v>2.2009144450802296</v>
      </c>
    </row>
    <row r="319" spans="1:8" x14ac:dyDescent="0.25">
      <c r="A319" s="1">
        <v>304</v>
      </c>
      <c r="B319" s="63">
        <f t="shared" ca="1" si="28"/>
        <v>2.5046111129493549</v>
      </c>
      <c r="C319" s="63">
        <f t="shared" ca="1" si="33"/>
        <v>750.6058582866101</v>
      </c>
      <c r="D319" s="63">
        <f t="shared" ca="1" si="34"/>
        <v>750.6058582866101</v>
      </c>
      <c r="E319" s="63">
        <f t="shared" ca="1" si="29"/>
        <v>0</v>
      </c>
      <c r="F319" s="63">
        <f t="shared" ca="1" si="30"/>
        <v>2.1934800672501904</v>
      </c>
      <c r="G319" s="63">
        <f t="shared" ca="1" si="31"/>
        <v>752.79933835386032</v>
      </c>
      <c r="H319" s="63">
        <f t="shared" ca="1" si="32"/>
        <v>2.1934800672502206</v>
      </c>
    </row>
    <row r="320" spans="1:8" x14ac:dyDescent="0.25">
      <c r="A320" s="1">
        <v>305</v>
      </c>
      <c r="B320" s="63">
        <f t="shared" ca="1" si="28"/>
        <v>3.7363700701792046</v>
      </c>
      <c r="C320" s="63">
        <f t="shared" ca="1" si="33"/>
        <v>754.34222835678929</v>
      </c>
      <c r="D320" s="63">
        <f t="shared" ca="1" si="34"/>
        <v>754.34222835678929</v>
      </c>
      <c r="E320" s="63">
        <f t="shared" ca="1" si="29"/>
        <v>0</v>
      </c>
      <c r="F320" s="63">
        <f t="shared" ca="1" si="30"/>
        <v>2.028393288525165</v>
      </c>
      <c r="G320" s="63">
        <f t="shared" ca="1" si="31"/>
        <v>756.37062164531449</v>
      </c>
      <c r="H320" s="63">
        <f t="shared" ca="1" si="32"/>
        <v>2.0283932885251943</v>
      </c>
    </row>
    <row r="321" spans="1:8" x14ac:dyDescent="0.25">
      <c r="A321" s="1">
        <v>306</v>
      </c>
      <c r="B321" s="63">
        <f t="shared" ca="1" si="28"/>
        <v>0.84411157874742127</v>
      </c>
      <c r="C321" s="63">
        <f t="shared" ca="1" si="33"/>
        <v>755.18633993553669</v>
      </c>
      <c r="D321" s="63">
        <f t="shared" ca="1" si="34"/>
        <v>756.37062164531449</v>
      </c>
      <c r="E321" s="63">
        <f t="shared" ca="1" si="29"/>
        <v>1.1842817097777925</v>
      </c>
      <c r="F321" s="63">
        <f t="shared" ca="1" si="30"/>
        <v>2.3555161228581571</v>
      </c>
      <c r="G321" s="63">
        <f t="shared" ca="1" si="31"/>
        <v>758.72613776817263</v>
      </c>
      <c r="H321" s="63">
        <f t="shared" ca="1" si="32"/>
        <v>3.5397978326359407</v>
      </c>
    </row>
    <row r="322" spans="1:8" x14ac:dyDescent="0.25">
      <c r="A322" s="1">
        <v>307</v>
      </c>
      <c r="B322" s="63">
        <f t="shared" ca="1" si="28"/>
        <v>1.5878018259690378</v>
      </c>
      <c r="C322" s="63">
        <f t="shared" ca="1" si="33"/>
        <v>756.77414176150569</v>
      </c>
      <c r="D322" s="63">
        <f t="shared" ca="1" si="34"/>
        <v>758.72613776817263</v>
      </c>
      <c r="E322" s="63">
        <f t="shared" ca="1" si="29"/>
        <v>1.9519960066669455</v>
      </c>
      <c r="F322" s="63">
        <f t="shared" ca="1" si="30"/>
        <v>1.3818708043279169</v>
      </c>
      <c r="G322" s="63">
        <f t="shared" ca="1" si="31"/>
        <v>760.10800857250058</v>
      </c>
      <c r="H322" s="63">
        <f t="shared" ca="1" si="32"/>
        <v>3.3338668109948912</v>
      </c>
    </row>
    <row r="323" spans="1:8" x14ac:dyDescent="0.25">
      <c r="A323" s="1">
        <v>308</v>
      </c>
      <c r="B323" s="63">
        <f t="shared" ca="1" si="28"/>
        <v>3.3086670288375535</v>
      </c>
      <c r="C323" s="63">
        <f t="shared" ca="1" si="33"/>
        <v>760.08280879034328</v>
      </c>
      <c r="D323" s="63">
        <f t="shared" ca="1" si="34"/>
        <v>760.10800857250058</v>
      </c>
      <c r="E323" s="63">
        <f t="shared" ca="1" si="29"/>
        <v>2.5199782157301343E-2</v>
      </c>
      <c r="F323" s="63">
        <f t="shared" ca="1" si="30"/>
        <v>1.5005802377017161</v>
      </c>
      <c r="G323" s="63">
        <f t="shared" ca="1" si="31"/>
        <v>761.60858881020226</v>
      </c>
      <c r="H323" s="63">
        <f t="shared" ca="1" si="32"/>
        <v>1.5257800198589848</v>
      </c>
    </row>
    <row r="324" spans="1:8" x14ac:dyDescent="0.25">
      <c r="A324" s="1">
        <v>309</v>
      </c>
      <c r="B324" s="63">
        <f t="shared" ca="1" si="28"/>
        <v>2.9296372636213057</v>
      </c>
      <c r="C324" s="63">
        <f t="shared" ca="1" si="33"/>
        <v>763.0124460539646</v>
      </c>
      <c r="D324" s="63">
        <f t="shared" ca="1" si="34"/>
        <v>763.0124460539646</v>
      </c>
      <c r="E324" s="63">
        <f t="shared" ca="1" si="29"/>
        <v>0</v>
      </c>
      <c r="F324" s="63">
        <f t="shared" ca="1" si="30"/>
        <v>2.2182145888148606</v>
      </c>
      <c r="G324" s="63">
        <f t="shared" ca="1" si="31"/>
        <v>765.23066064277941</v>
      </c>
      <c r="H324" s="63">
        <f t="shared" ca="1" si="32"/>
        <v>2.218214588814817</v>
      </c>
    </row>
    <row r="325" spans="1:8" x14ac:dyDescent="0.25">
      <c r="A325" s="1">
        <v>310</v>
      </c>
      <c r="B325" s="63">
        <f t="shared" ca="1" si="28"/>
        <v>3.9395838730948296</v>
      </c>
      <c r="C325" s="63">
        <f t="shared" ca="1" si="33"/>
        <v>766.95202992705947</v>
      </c>
      <c r="D325" s="63">
        <f t="shared" ca="1" si="34"/>
        <v>766.95202992705947</v>
      </c>
      <c r="E325" s="63">
        <f t="shared" ca="1" si="29"/>
        <v>0</v>
      </c>
      <c r="F325" s="63">
        <f t="shared" ca="1" si="30"/>
        <v>1.2952605894905136</v>
      </c>
      <c r="G325" s="63">
        <f t="shared" ca="1" si="31"/>
        <v>768.24729051655004</v>
      </c>
      <c r="H325" s="63">
        <f t="shared" ca="1" si="32"/>
        <v>1.2952605894905673</v>
      </c>
    </row>
    <row r="326" spans="1:8" x14ac:dyDescent="0.25">
      <c r="A326" s="1">
        <v>311</v>
      </c>
      <c r="B326" s="63">
        <f t="shared" ca="1" si="28"/>
        <v>3.1358850518990886</v>
      </c>
      <c r="C326" s="63">
        <f t="shared" ca="1" si="33"/>
        <v>770.08791497895857</v>
      </c>
      <c r="D326" s="63">
        <f t="shared" ca="1" si="34"/>
        <v>770.08791497895857</v>
      </c>
      <c r="E326" s="63">
        <f t="shared" ca="1" si="29"/>
        <v>0</v>
      </c>
      <c r="F326" s="63">
        <f t="shared" ca="1" si="30"/>
        <v>2.7117463298110174</v>
      </c>
      <c r="G326" s="63">
        <f t="shared" ca="1" si="31"/>
        <v>772.7996613087696</v>
      </c>
      <c r="H326" s="63">
        <f t="shared" ca="1" si="32"/>
        <v>2.7117463298110351</v>
      </c>
    </row>
    <row r="327" spans="1:8" x14ac:dyDescent="0.25">
      <c r="A327" s="1">
        <v>312</v>
      </c>
      <c r="B327" s="63">
        <f t="shared" ca="1" si="28"/>
        <v>3.4368066409012203</v>
      </c>
      <c r="C327" s="63">
        <f t="shared" ca="1" si="33"/>
        <v>773.52472161985975</v>
      </c>
      <c r="D327" s="63">
        <f t="shared" ca="1" si="34"/>
        <v>773.52472161985975</v>
      </c>
      <c r="E327" s="63">
        <f t="shared" ca="1" si="29"/>
        <v>0</v>
      </c>
      <c r="F327" s="63">
        <f t="shared" ca="1" si="30"/>
        <v>2.2911053587931485</v>
      </c>
      <c r="G327" s="63">
        <f t="shared" ca="1" si="31"/>
        <v>775.81582697865292</v>
      </c>
      <c r="H327" s="63">
        <f t="shared" ca="1" si="32"/>
        <v>2.2911053587931747</v>
      </c>
    </row>
    <row r="328" spans="1:8" x14ac:dyDescent="0.25">
      <c r="A328" s="1">
        <v>313</v>
      </c>
      <c r="B328" s="63">
        <f t="shared" ca="1" si="28"/>
        <v>3.2190064316638294</v>
      </c>
      <c r="C328" s="63">
        <f t="shared" ca="1" si="33"/>
        <v>776.74372805152359</v>
      </c>
      <c r="D328" s="63">
        <f t="shared" ca="1" si="34"/>
        <v>776.74372805152359</v>
      </c>
      <c r="E328" s="63">
        <f t="shared" ca="1" si="29"/>
        <v>0</v>
      </c>
      <c r="F328" s="63">
        <f t="shared" ca="1" si="30"/>
        <v>2.1734068539760454</v>
      </c>
      <c r="G328" s="63">
        <f t="shared" ca="1" si="31"/>
        <v>778.91713490549967</v>
      </c>
      <c r="H328" s="63">
        <f t="shared" ca="1" si="32"/>
        <v>2.1734068539760756</v>
      </c>
    </row>
    <row r="329" spans="1:8" x14ac:dyDescent="0.25">
      <c r="A329" s="1">
        <v>314</v>
      </c>
      <c r="B329" s="63">
        <f t="shared" ca="1" si="28"/>
        <v>4.882593127862906</v>
      </c>
      <c r="C329" s="63">
        <f t="shared" ca="1" si="33"/>
        <v>781.62632117938654</v>
      </c>
      <c r="D329" s="63">
        <f t="shared" ca="1" si="34"/>
        <v>781.62632117938654</v>
      </c>
      <c r="E329" s="63">
        <f t="shared" ca="1" si="29"/>
        <v>0</v>
      </c>
      <c r="F329" s="63">
        <f t="shared" ca="1" si="30"/>
        <v>1.7807885385833355</v>
      </c>
      <c r="G329" s="63">
        <f t="shared" ca="1" si="31"/>
        <v>783.40710971796989</v>
      </c>
      <c r="H329" s="63">
        <f t="shared" ca="1" si="32"/>
        <v>1.7807885385833515</v>
      </c>
    </row>
    <row r="330" spans="1:8" x14ac:dyDescent="0.25">
      <c r="A330" s="1">
        <v>315</v>
      </c>
      <c r="B330" s="63">
        <f t="shared" ca="1" si="28"/>
        <v>3.2238355735326234</v>
      </c>
      <c r="C330" s="63">
        <f t="shared" ca="1" si="33"/>
        <v>784.85015675291913</v>
      </c>
      <c r="D330" s="63">
        <f t="shared" ca="1" si="34"/>
        <v>784.85015675291913</v>
      </c>
      <c r="E330" s="63">
        <f t="shared" ca="1" si="29"/>
        <v>0</v>
      </c>
      <c r="F330" s="63">
        <f t="shared" ca="1" si="30"/>
        <v>2.7371192677262552</v>
      </c>
      <c r="G330" s="63">
        <f t="shared" ca="1" si="31"/>
        <v>787.58727602064539</v>
      </c>
      <c r="H330" s="63">
        <f t="shared" ca="1" si="32"/>
        <v>2.737119267726257</v>
      </c>
    </row>
    <row r="331" spans="1:8" x14ac:dyDescent="0.25">
      <c r="A331" s="1">
        <v>316</v>
      </c>
      <c r="B331" s="63">
        <f t="shared" ca="1" si="28"/>
        <v>4.5056149232609259</v>
      </c>
      <c r="C331" s="63">
        <f t="shared" ca="1" si="33"/>
        <v>789.3557716761801</v>
      </c>
      <c r="D331" s="63">
        <f t="shared" ca="1" si="34"/>
        <v>789.3557716761801</v>
      </c>
      <c r="E331" s="63">
        <f t="shared" ca="1" si="29"/>
        <v>0</v>
      </c>
      <c r="F331" s="63">
        <f t="shared" ca="1" si="30"/>
        <v>1.796556342830905</v>
      </c>
      <c r="G331" s="63">
        <f t="shared" ca="1" si="31"/>
        <v>791.15232801901095</v>
      </c>
      <c r="H331" s="63">
        <f t="shared" ca="1" si="32"/>
        <v>1.7965563428308542</v>
      </c>
    </row>
    <row r="332" spans="1:8" x14ac:dyDescent="0.25">
      <c r="A332" s="1">
        <v>317</v>
      </c>
      <c r="B332" s="63">
        <f t="shared" ca="1" si="28"/>
        <v>3.6990107095028875</v>
      </c>
      <c r="C332" s="63">
        <f t="shared" ca="1" si="33"/>
        <v>793.05478238568298</v>
      </c>
      <c r="D332" s="63">
        <f t="shared" ca="1" si="34"/>
        <v>793.05478238568298</v>
      </c>
      <c r="E332" s="63">
        <f t="shared" ca="1" si="29"/>
        <v>0</v>
      </c>
      <c r="F332" s="63">
        <f t="shared" ca="1" si="30"/>
        <v>2.5859301816056401</v>
      </c>
      <c r="G332" s="63">
        <f t="shared" ca="1" si="31"/>
        <v>795.64071256728857</v>
      </c>
      <c r="H332" s="63">
        <f t="shared" ca="1" si="32"/>
        <v>2.5859301816055904</v>
      </c>
    </row>
    <row r="333" spans="1:8" x14ac:dyDescent="0.25">
      <c r="A333" s="1">
        <v>318</v>
      </c>
      <c r="B333" s="63">
        <f t="shared" ca="1" si="28"/>
        <v>2.3217631757808288</v>
      </c>
      <c r="C333" s="63">
        <f t="shared" ca="1" si="33"/>
        <v>795.37654556146379</v>
      </c>
      <c r="D333" s="63">
        <f t="shared" ca="1" si="34"/>
        <v>795.64071256728857</v>
      </c>
      <c r="E333" s="63">
        <f t="shared" ca="1" si="29"/>
        <v>0.26416700582478825</v>
      </c>
      <c r="F333" s="63">
        <f t="shared" ca="1" si="30"/>
        <v>2.9252349594749765</v>
      </c>
      <c r="G333" s="63">
        <f t="shared" ca="1" si="31"/>
        <v>798.56594752676358</v>
      </c>
      <c r="H333" s="63">
        <f t="shared" ca="1" si="32"/>
        <v>3.189401965299794</v>
      </c>
    </row>
    <row r="334" spans="1:8" x14ac:dyDescent="0.25">
      <c r="A334" s="1">
        <v>319</v>
      </c>
      <c r="B334" s="63">
        <f t="shared" ca="1" si="28"/>
        <v>0.85645991743778904</v>
      </c>
      <c r="C334" s="63">
        <f t="shared" ca="1" si="33"/>
        <v>796.23300547890153</v>
      </c>
      <c r="D334" s="63">
        <f t="shared" ca="1" si="34"/>
        <v>798.56594752676358</v>
      </c>
      <c r="E334" s="63">
        <f t="shared" ca="1" si="29"/>
        <v>2.3329420478620477</v>
      </c>
      <c r="F334" s="63">
        <f t="shared" ca="1" si="30"/>
        <v>1.696367753439066</v>
      </c>
      <c r="G334" s="63">
        <f t="shared" ca="1" si="31"/>
        <v>800.26231528020264</v>
      </c>
      <c r="H334" s="63">
        <f t="shared" ca="1" si="32"/>
        <v>4.0293098013011104</v>
      </c>
    </row>
    <row r="335" spans="1:8" x14ac:dyDescent="0.25">
      <c r="A335" s="1">
        <v>320</v>
      </c>
      <c r="B335" s="63">
        <f t="shared" ca="1" si="28"/>
        <v>2.3526600966186222</v>
      </c>
      <c r="C335" s="63">
        <f t="shared" ca="1" si="33"/>
        <v>798.58566557552012</v>
      </c>
      <c r="D335" s="63">
        <f t="shared" ca="1" si="34"/>
        <v>800.26231528020264</v>
      </c>
      <c r="E335" s="63">
        <f t="shared" ca="1" si="29"/>
        <v>1.6766497046825179</v>
      </c>
      <c r="F335" s="63">
        <f t="shared" ca="1" si="30"/>
        <v>1.8556284582962548</v>
      </c>
      <c r="G335" s="63">
        <f t="shared" ca="1" si="31"/>
        <v>802.11794373849887</v>
      </c>
      <c r="H335" s="63">
        <f t="shared" ca="1" si="32"/>
        <v>3.5322781629787414</v>
      </c>
    </row>
    <row r="336" spans="1:8" x14ac:dyDescent="0.25">
      <c r="A336" s="1">
        <v>321</v>
      </c>
      <c r="B336" s="63">
        <f t="shared" ref="B336:B399" ca="1" si="35">$B$4+RAND()*($B$5-$B$4)</f>
        <v>1.2642540552287702</v>
      </c>
      <c r="C336" s="63">
        <f t="shared" ca="1" si="33"/>
        <v>799.8499196307489</v>
      </c>
      <c r="D336" s="63">
        <f t="shared" ca="1" si="34"/>
        <v>802.11794373849887</v>
      </c>
      <c r="E336" s="63">
        <f t="shared" ref="E336:E399" ca="1" si="36">D336-C336</f>
        <v>2.2680241077499659</v>
      </c>
      <c r="F336" s="63">
        <f t="shared" ref="F336:F399" ca="1" si="37">NORMINV(RAND(),$B$8,$B$9)</f>
        <v>2.6861952645929814</v>
      </c>
      <c r="G336" s="63">
        <f t="shared" ref="G336:G399" ca="1" si="38">D336+F336</f>
        <v>804.80413900309179</v>
      </c>
      <c r="H336" s="63">
        <f t="shared" ref="H336:H399" ca="1" si="39">G336-C336</f>
        <v>4.9542193723428909</v>
      </c>
    </row>
    <row r="337" spans="1:8" x14ac:dyDescent="0.25">
      <c r="A337" s="1">
        <v>322</v>
      </c>
      <c r="B337" s="63">
        <f t="shared" ca="1" si="35"/>
        <v>0.41179807862417872</v>
      </c>
      <c r="C337" s="63">
        <f t="shared" ref="C337:C400" ca="1" si="40">C336+B337</f>
        <v>800.2617177093731</v>
      </c>
      <c r="D337" s="63">
        <f t="shared" ref="D337:D400" ca="1" si="41">IF(C337&gt;G336,C337,G336)</f>
        <v>804.80413900309179</v>
      </c>
      <c r="E337" s="63">
        <f t="shared" ca="1" si="36"/>
        <v>4.5424212937186894</v>
      </c>
      <c r="F337" s="63">
        <f t="shared" ca="1" si="37"/>
        <v>1.9489638595676833</v>
      </c>
      <c r="G337" s="63">
        <f t="shared" ca="1" si="38"/>
        <v>806.75310286265949</v>
      </c>
      <c r="H337" s="63">
        <f t="shared" ca="1" si="39"/>
        <v>6.4913851532863873</v>
      </c>
    </row>
    <row r="338" spans="1:8" x14ac:dyDescent="0.25">
      <c r="A338" s="1">
        <v>323</v>
      </c>
      <c r="B338" s="63">
        <f t="shared" ca="1" si="35"/>
        <v>1.3168911056997095</v>
      </c>
      <c r="C338" s="63">
        <f t="shared" ca="1" si="40"/>
        <v>801.57860881507281</v>
      </c>
      <c r="D338" s="63">
        <f t="shared" ca="1" si="41"/>
        <v>806.75310286265949</v>
      </c>
      <c r="E338" s="63">
        <f t="shared" ca="1" si="36"/>
        <v>5.174494047586677</v>
      </c>
      <c r="F338" s="63">
        <f t="shared" ca="1" si="37"/>
        <v>2.054720926939877</v>
      </c>
      <c r="G338" s="63">
        <f t="shared" ca="1" si="38"/>
        <v>808.80782378959941</v>
      </c>
      <c r="H338" s="63">
        <f t="shared" ca="1" si="39"/>
        <v>7.2292149745265988</v>
      </c>
    </row>
    <row r="339" spans="1:8" x14ac:dyDescent="0.25">
      <c r="A339" s="1">
        <v>324</v>
      </c>
      <c r="B339" s="63">
        <f t="shared" ca="1" si="35"/>
        <v>2.1333166862768675</v>
      </c>
      <c r="C339" s="63">
        <f t="shared" ca="1" si="40"/>
        <v>803.7119255013497</v>
      </c>
      <c r="D339" s="63">
        <f t="shared" ca="1" si="41"/>
        <v>808.80782378959941</v>
      </c>
      <c r="E339" s="63">
        <f t="shared" ca="1" si="36"/>
        <v>5.0958982882497139</v>
      </c>
      <c r="F339" s="63">
        <f t="shared" ca="1" si="37"/>
        <v>2.471657152042567</v>
      </c>
      <c r="G339" s="63">
        <f t="shared" ca="1" si="38"/>
        <v>811.27948094164196</v>
      </c>
      <c r="H339" s="63">
        <f t="shared" ca="1" si="39"/>
        <v>7.5675554402922671</v>
      </c>
    </row>
    <row r="340" spans="1:8" x14ac:dyDescent="0.25">
      <c r="A340" s="1">
        <v>325</v>
      </c>
      <c r="B340" s="63">
        <f t="shared" ca="1" si="35"/>
        <v>4.7430831151261756</v>
      </c>
      <c r="C340" s="63">
        <f t="shared" ca="1" si="40"/>
        <v>808.45500861647588</v>
      </c>
      <c r="D340" s="63">
        <f t="shared" ca="1" si="41"/>
        <v>811.27948094164196</v>
      </c>
      <c r="E340" s="63">
        <f t="shared" ca="1" si="36"/>
        <v>2.8244723251660844</v>
      </c>
      <c r="F340" s="63">
        <f t="shared" ca="1" si="37"/>
        <v>2.3889859214811171</v>
      </c>
      <c r="G340" s="63">
        <f t="shared" ca="1" si="38"/>
        <v>813.66846686312306</v>
      </c>
      <c r="H340" s="63">
        <f t="shared" ca="1" si="39"/>
        <v>5.2134582466471784</v>
      </c>
    </row>
    <row r="341" spans="1:8" x14ac:dyDescent="0.25">
      <c r="A341" s="1">
        <v>326</v>
      </c>
      <c r="B341" s="63">
        <f t="shared" ca="1" si="35"/>
        <v>4.674975123358097</v>
      </c>
      <c r="C341" s="63">
        <f t="shared" ca="1" si="40"/>
        <v>813.12998373983396</v>
      </c>
      <c r="D341" s="63">
        <f t="shared" ca="1" si="41"/>
        <v>813.66846686312306</v>
      </c>
      <c r="E341" s="63">
        <f t="shared" ca="1" si="36"/>
        <v>0.53848312328909742</v>
      </c>
      <c r="F341" s="63">
        <f t="shared" ca="1" si="37"/>
        <v>1.98272778832059</v>
      </c>
      <c r="G341" s="63">
        <f t="shared" ca="1" si="38"/>
        <v>815.65119465144369</v>
      </c>
      <c r="H341" s="63">
        <f t="shared" ca="1" si="39"/>
        <v>2.5212109116097281</v>
      </c>
    </row>
    <row r="342" spans="1:8" x14ac:dyDescent="0.25">
      <c r="A342" s="1">
        <v>327</v>
      </c>
      <c r="B342" s="63">
        <f t="shared" ca="1" si="35"/>
        <v>4.4116967996770837</v>
      </c>
      <c r="C342" s="63">
        <f t="shared" ca="1" si="40"/>
        <v>817.54168053951105</v>
      </c>
      <c r="D342" s="63">
        <f t="shared" ca="1" si="41"/>
        <v>817.54168053951105</v>
      </c>
      <c r="E342" s="63">
        <f t="shared" ca="1" si="36"/>
        <v>0</v>
      </c>
      <c r="F342" s="63">
        <f t="shared" ca="1" si="37"/>
        <v>1.8100568751745518</v>
      </c>
      <c r="G342" s="63">
        <f t="shared" ca="1" si="38"/>
        <v>819.35173741468554</v>
      </c>
      <c r="H342" s="63">
        <f t="shared" ca="1" si="39"/>
        <v>1.8100568751744959</v>
      </c>
    </row>
    <row r="343" spans="1:8" x14ac:dyDescent="0.25">
      <c r="A343" s="1">
        <v>328</v>
      </c>
      <c r="B343" s="63">
        <f t="shared" ca="1" si="35"/>
        <v>0.16478275277860055</v>
      </c>
      <c r="C343" s="63">
        <f t="shared" ca="1" si="40"/>
        <v>817.70646329228964</v>
      </c>
      <c r="D343" s="63">
        <f t="shared" ca="1" si="41"/>
        <v>819.35173741468554</v>
      </c>
      <c r="E343" s="63">
        <f t="shared" ca="1" si="36"/>
        <v>1.6452741223959038</v>
      </c>
      <c r="F343" s="63">
        <f t="shared" ca="1" si="37"/>
        <v>3.071532176125312</v>
      </c>
      <c r="G343" s="63">
        <f t="shared" ca="1" si="38"/>
        <v>822.42326959081083</v>
      </c>
      <c r="H343" s="63">
        <f t="shared" ca="1" si="39"/>
        <v>4.7168062985211918</v>
      </c>
    </row>
    <row r="344" spans="1:8" x14ac:dyDescent="0.25">
      <c r="A344" s="1">
        <v>329</v>
      </c>
      <c r="B344" s="63">
        <f t="shared" ca="1" si="35"/>
        <v>3.1935413472878604</v>
      </c>
      <c r="C344" s="63">
        <f t="shared" ca="1" si="40"/>
        <v>820.90000463957745</v>
      </c>
      <c r="D344" s="63">
        <f t="shared" ca="1" si="41"/>
        <v>822.42326959081083</v>
      </c>
      <c r="E344" s="63">
        <f t="shared" ca="1" si="36"/>
        <v>1.5232649512333865</v>
      </c>
      <c r="F344" s="63">
        <f t="shared" ca="1" si="37"/>
        <v>2.1933737735306664</v>
      </c>
      <c r="G344" s="63">
        <f t="shared" ca="1" si="38"/>
        <v>824.61664336434148</v>
      </c>
      <c r="H344" s="63">
        <f t="shared" ca="1" si="39"/>
        <v>3.7166387247640387</v>
      </c>
    </row>
    <row r="345" spans="1:8" x14ac:dyDescent="0.25">
      <c r="A345" s="1">
        <v>330</v>
      </c>
      <c r="B345" s="63">
        <f t="shared" ca="1" si="35"/>
        <v>2.3269415408759881</v>
      </c>
      <c r="C345" s="63">
        <f t="shared" ca="1" si="40"/>
        <v>823.22694618045341</v>
      </c>
      <c r="D345" s="63">
        <f t="shared" ca="1" si="41"/>
        <v>824.61664336434148</v>
      </c>
      <c r="E345" s="63">
        <f t="shared" ca="1" si="36"/>
        <v>1.3896971838880745</v>
      </c>
      <c r="F345" s="63">
        <f t="shared" ca="1" si="37"/>
        <v>1.9863012504678377</v>
      </c>
      <c r="G345" s="63">
        <f t="shared" ca="1" si="38"/>
        <v>826.6029446148093</v>
      </c>
      <c r="H345" s="63">
        <f t="shared" ca="1" si="39"/>
        <v>3.3759984343558926</v>
      </c>
    </row>
    <row r="346" spans="1:8" x14ac:dyDescent="0.25">
      <c r="A346" s="1">
        <v>331</v>
      </c>
      <c r="B346" s="63">
        <f t="shared" ca="1" si="35"/>
        <v>0.41778502943364604</v>
      </c>
      <c r="C346" s="63">
        <f t="shared" ca="1" si="40"/>
        <v>823.64473120988703</v>
      </c>
      <c r="D346" s="63">
        <f t="shared" ca="1" si="41"/>
        <v>826.6029446148093</v>
      </c>
      <c r="E346" s="63">
        <f t="shared" ca="1" si="36"/>
        <v>2.9582134049222759</v>
      </c>
      <c r="F346" s="63">
        <f t="shared" ca="1" si="37"/>
        <v>2.0655180808023044</v>
      </c>
      <c r="G346" s="63">
        <f t="shared" ca="1" si="38"/>
        <v>828.66846269561165</v>
      </c>
      <c r="H346" s="63">
        <f t="shared" ca="1" si="39"/>
        <v>5.0237314857246247</v>
      </c>
    </row>
    <row r="347" spans="1:8" x14ac:dyDescent="0.25">
      <c r="A347" s="1">
        <v>332</v>
      </c>
      <c r="B347" s="63">
        <f t="shared" ca="1" si="35"/>
        <v>3.4043689337891108</v>
      </c>
      <c r="C347" s="63">
        <f t="shared" ca="1" si="40"/>
        <v>827.04910014367613</v>
      </c>
      <c r="D347" s="63">
        <f t="shared" ca="1" si="41"/>
        <v>828.66846269561165</v>
      </c>
      <c r="E347" s="63">
        <f t="shared" ca="1" si="36"/>
        <v>1.6193625519355237</v>
      </c>
      <c r="F347" s="63">
        <f t="shared" ca="1" si="37"/>
        <v>2.1698387544319897</v>
      </c>
      <c r="G347" s="63">
        <f t="shared" ca="1" si="38"/>
        <v>830.83830145004367</v>
      </c>
      <c r="H347" s="63">
        <f t="shared" ca="1" si="39"/>
        <v>3.7892013063675449</v>
      </c>
    </row>
    <row r="348" spans="1:8" x14ac:dyDescent="0.25">
      <c r="A348" s="1">
        <v>333</v>
      </c>
      <c r="B348" s="63">
        <f t="shared" ca="1" si="35"/>
        <v>4.529481137108843</v>
      </c>
      <c r="C348" s="63">
        <f t="shared" ca="1" si="40"/>
        <v>831.57858128078499</v>
      </c>
      <c r="D348" s="63">
        <f t="shared" ca="1" si="41"/>
        <v>831.57858128078499</v>
      </c>
      <c r="E348" s="63">
        <f t="shared" ca="1" si="36"/>
        <v>0</v>
      </c>
      <c r="F348" s="63">
        <f t="shared" ca="1" si="37"/>
        <v>1.8233760961321992</v>
      </c>
      <c r="G348" s="63">
        <f t="shared" ca="1" si="38"/>
        <v>833.40195737691715</v>
      </c>
      <c r="H348" s="63">
        <f t="shared" ca="1" si="39"/>
        <v>1.823376096132165</v>
      </c>
    </row>
    <row r="349" spans="1:8" x14ac:dyDescent="0.25">
      <c r="A349" s="1">
        <v>334</v>
      </c>
      <c r="B349" s="63">
        <f t="shared" ca="1" si="35"/>
        <v>2.8165918581067468</v>
      </c>
      <c r="C349" s="63">
        <f t="shared" ca="1" si="40"/>
        <v>834.39517313889178</v>
      </c>
      <c r="D349" s="63">
        <f t="shared" ca="1" si="41"/>
        <v>834.39517313889178</v>
      </c>
      <c r="E349" s="63">
        <f t="shared" ca="1" si="36"/>
        <v>0</v>
      </c>
      <c r="F349" s="63">
        <f t="shared" ca="1" si="37"/>
        <v>2.9805087484865997</v>
      </c>
      <c r="G349" s="63">
        <f t="shared" ca="1" si="38"/>
        <v>837.37568188737839</v>
      </c>
      <c r="H349" s="63">
        <f t="shared" ca="1" si="39"/>
        <v>2.9805087484866135</v>
      </c>
    </row>
    <row r="350" spans="1:8" x14ac:dyDescent="0.25">
      <c r="A350" s="1">
        <v>335</v>
      </c>
      <c r="B350" s="63">
        <f t="shared" ca="1" si="35"/>
        <v>0.72747860279871623</v>
      </c>
      <c r="C350" s="63">
        <f t="shared" ca="1" si="40"/>
        <v>835.12265174169045</v>
      </c>
      <c r="D350" s="63">
        <f t="shared" ca="1" si="41"/>
        <v>837.37568188737839</v>
      </c>
      <c r="E350" s="63">
        <f t="shared" ca="1" si="36"/>
        <v>2.2530301456879442</v>
      </c>
      <c r="F350" s="63">
        <f t="shared" ca="1" si="37"/>
        <v>1.2122376692083303</v>
      </c>
      <c r="G350" s="63">
        <f t="shared" ca="1" si="38"/>
        <v>838.58791955658671</v>
      </c>
      <c r="H350" s="63">
        <f t="shared" ca="1" si="39"/>
        <v>3.465267814896265</v>
      </c>
    </row>
    <row r="351" spans="1:8" x14ac:dyDescent="0.25">
      <c r="A351" s="1">
        <v>336</v>
      </c>
      <c r="B351" s="63">
        <f t="shared" ca="1" si="35"/>
        <v>2.0437278750142185</v>
      </c>
      <c r="C351" s="63">
        <f t="shared" ca="1" si="40"/>
        <v>837.16637961670472</v>
      </c>
      <c r="D351" s="63">
        <f t="shared" ca="1" si="41"/>
        <v>838.58791955658671</v>
      </c>
      <c r="E351" s="63">
        <f t="shared" ca="1" si="36"/>
        <v>1.4215399398819955</v>
      </c>
      <c r="F351" s="63">
        <f t="shared" ca="1" si="37"/>
        <v>2.4414200870650458</v>
      </c>
      <c r="G351" s="63">
        <f t="shared" ca="1" si="38"/>
        <v>841.02933964365172</v>
      </c>
      <c r="H351" s="63">
        <f t="shared" ca="1" si="39"/>
        <v>3.8629600269470075</v>
      </c>
    </row>
    <row r="352" spans="1:8" x14ac:dyDescent="0.25">
      <c r="A352" s="1">
        <v>337</v>
      </c>
      <c r="B352" s="63">
        <f t="shared" ca="1" si="35"/>
        <v>2.9576089825765162</v>
      </c>
      <c r="C352" s="63">
        <f t="shared" ca="1" si="40"/>
        <v>840.12398859928123</v>
      </c>
      <c r="D352" s="63">
        <f t="shared" ca="1" si="41"/>
        <v>841.02933964365172</v>
      </c>
      <c r="E352" s="63">
        <f t="shared" ca="1" si="36"/>
        <v>0.90535104437049085</v>
      </c>
      <c r="F352" s="63">
        <f t="shared" ca="1" si="37"/>
        <v>2.6401164854871015</v>
      </c>
      <c r="G352" s="63">
        <f t="shared" ca="1" si="38"/>
        <v>843.66945612913878</v>
      </c>
      <c r="H352" s="63">
        <f t="shared" ca="1" si="39"/>
        <v>3.5454675298575467</v>
      </c>
    </row>
    <row r="353" spans="1:8" x14ac:dyDescent="0.25">
      <c r="A353" s="1">
        <v>338</v>
      </c>
      <c r="B353" s="63">
        <f t="shared" ca="1" si="35"/>
        <v>4.114225843564844</v>
      </c>
      <c r="C353" s="63">
        <f t="shared" ca="1" si="40"/>
        <v>844.23821444284613</v>
      </c>
      <c r="D353" s="63">
        <f t="shared" ca="1" si="41"/>
        <v>844.23821444284613</v>
      </c>
      <c r="E353" s="63">
        <f t="shared" ca="1" si="36"/>
        <v>0</v>
      </c>
      <c r="F353" s="63">
        <f t="shared" ca="1" si="37"/>
        <v>1.8003275236566665</v>
      </c>
      <c r="G353" s="63">
        <f t="shared" ca="1" si="38"/>
        <v>846.03854196650275</v>
      </c>
      <c r="H353" s="63">
        <f t="shared" ca="1" si="39"/>
        <v>1.8003275236566196</v>
      </c>
    </row>
    <row r="354" spans="1:8" x14ac:dyDescent="0.25">
      <c r="A354" s="1">
        <v>339</v>
      </c>
      <c r="B354" s="63">
        <f t="shared" ca="1" si="35"/>
        <v>4.6555575588745084</v>
      </c>
      <c r="C354" s="63">
        <f t="shared" ca="1" si="40"/>
        <v>848.89377200172066</v>
      </c>
      <c r="D354" s="63">
        <f t="shared" ca="1" si="41"/>
        <v>848.89377200172066</v>
      </c>
      <c r="E354" s="63">
        <f t="shared" ca="1" si="36"/>
        <v>0</v>
      </c>
      <c r="F354" s="63">
        <f t="shared" ca="1" si="37"/>
        <v>2.0482376410795213</v>
      </c>
      <c r="G354" s="63">
        <f t="shared" ca="1" si="38"/>
        <v>850.94200964280014</v>
      </c>
      <c r="H354" s="63">
        <f t="shared" ca="1" si="39"/>
        <v>2.0482376410794814</v>
      </c>
    </row>
    <row r="355" spans="1:8" x14ac:dyDescent="0.25">
      <c r="A355" s="1">
        <v>340</v>
      </c>
      <c r="B355" s="63">
        <f t="shared" ca="1" si="35"/>
        <v>3.2801291390551683</v>
      </c>
      <c r="C355" s="63">
        <f t="shared" ca="1" si="40"/>
        <v>852.1739011407758</v>
      </c>
      <c r="D355" s="63">
        <f t="shared" ca="1" si="41"/>
        <v>852.1739011407758</v>
      </c>
      <c r="E355" s="63">
        <f t="shared" ca="1" si="36"/>
        <v>0</v>
      </c>
      <c r="F355" s="63">
        <f t="shared" ca="1" si="37"/>
        <v>2.0231526331799081</v>
      </c>
      <c r="G355" s="63">
        <f t="shared" ca="1" si="38"/>
        <v>854.19705377395576</v>
      </c>
      <c r="H355" s="63">
        <f t="shared" ca="1" si="39"/>
        <v>2.0231526331799614</v>
      </c>
    </row>
    <row r="356" spans="1:8" x14ac:dyDescent="0.25">
      <c r="A356" s="1">
        <v>341</v>
      </c>
      <c r="B356" s="63">
        <f t="shared" ca="1" si="35"/>
        <v>2.9072945355686839</v>
      </c>
      <c r="C356" s="63">
        <f t="shared" ca="1" si="40"/>
        <v>855.08119567634446</v>
      </c>
      <c r="D356" s="63">
        <f t="shared" ca="1" si="41"/>
        <v>855.08119567634446</v>
      </c>
      <c r="E356" s="63">
        <f t="shared" ca="1" si="36"/>
        <v>0</v>
      </c>
      <c r="F356" s="63">
        <f t="shared" ca="1" si="37"/>
        <v>2.2919024492357352</v>
      </c>
      <c r="G356" s="63">
        <f t="shared" ca="1" si="38"/>
        <v>857.37309812558021</v>
      </c>
      <c r="H356" s="63">
        <f t="shared" ca="1" si="39"/>
        <v>2.2919024492357494</v>
      </c>
    </row>
    <row r="357" spans="1:8" x14ac:dyDescent="0.25">
      <c r="A357" s="1">
        <v>342</v>
      </c>
      <c r="B357" s="63">
        <f t="shared" ca="1" si="35"/>
        <v>0.88070428823322722</v>
      </c>
      <c r="C357" s="63">
        <f t="shared" ca="1" si="40"/>
        <v>855.9618999645777</v>
      </c>
      <c r="D357" s="63">
        <f t="shared" ca="1" si="41"/>
        <v>857.37309812558021</v>
      </c>
      <c r="E357" s="63">
        <f t="shared" ca="1" si="36"/>
        <v>1.4111981610025168</v>
      </c>
      <c r="F357" s="63">
        <f t="shared" ca="1" si="37"/>
        <v>1.7967346130381876</v>
      </c>
      <c r="G357" s="63">
        <f t="shared" ca="1" si="38"/>
        <v>859.16983273861842</v>
      </c>
      <c r="H357" s="63">
        <f t="shared" ca="1" si="39"/>
        <v>3.207932774040728</v>
      </c>
    </row>
    <row r="358" spans="1:8" x14ac:dyDescent="0.25">
      <c r="A358" s="1">
        <v>343</v>
      </c>
      <c r="B358" s="63">
        <f t="shared" ca="1" si="35"/>
        <v>0.17967164510538813</v>
      </c>
      <c r="C358" s="63">
        <f t="shared" ca="1" si="40"/>
        <v>856.14157160968307</v>
      </c>
      <c r="D358" s="63">
        <f t="shared" ca="1" si="41"/>
        <v>859.16983273861842</v>
      </c>
      <c r="E358" s="63">
        <f t="shared" ca="1" si="36"/>
        <v>3.0282611289353554</v>
      </c>
      <c r="F358" s="63">
        <f t="shared" ca="1" si="37"/>
        <v>1.692259691386504</v>
      </c>
      <c r="G358" s="63">
        <f t="shared" ca="1" si="38"/>
        <v>860.86209243000496</v>
      </c>
      <c r="H358" s="63">
        <f t="shared" ca="1" si="39"/>
        <v>4.7205208203218945</v>
      </c>
    </row>
    <row r="359" spans="1:8" x14ac:dyDescent="0.25">
      <c r="A359" s="1">
        <v>344</v>
      </c>
      <c r="B359" s="63">
        <f t="shared" ca="1" si="35"/>
        <v>1.7394731605572433</v>
      </c>
      <c r="C359" s="63">
        <f t="shared" ca="1" si="40"/>
        <v>857.88104477024035</v>
      </c>
      <c r="D359" s="63">
        <f t="shared" ca="1" si="41"/>
        <v>860.86209243000496</v>
      </c>
      <c r="E359" s="63">
        <f t="shared" ca="1" si="36"/>
        <v>2.9810476597646129</v>
      </c>
      <c r="F359" s="63">
        <f t="shared" ca="1" si="37"/>
        <v>1.5251292773711818</v>
      </c>
      <c r="G359" s="63">
        <f t="shared" ca="1" si="38"/>
        <v>862.38722170737617</v>
      </c>
      <c r="H359" s="63">
        <f t="shared" ca="1" si="39"/>
        <v>4.5061769371358196</v>
      </c>
    </row>
    <row r="360" spans="1:8" x14ac:dyDescent="0.25">
      <c r="A360" s="1">
        <v>345</v>
      </c>
      <c r="B360" s="63">
        <f t="shared" ca="1" si="35"/>
        <v>3.2288946755870098</v>
      </c>
      <c r="C360" s="63">
        <f t="shared" ca="1" si="40"/>
        <v>861.10993944582731</v>
      </c>
      <c r="D360" s="63">
        <f t="shared" ca="1" si="41"/>
        <v>862.38722170737617</v>
      </c>
      <c r="E360" s="63">
        <f t="shared" ca="1" si="36"/>
        <v>1.2772822615488622</v>
      </c>
      <c r="F360" s="63">
        <f t="shared" ca="1" si="37"/>
        <v>1.2379468393518573</v>
      </c>
      <c r="G360" s="63">
        <f t="shared" ca="1" si="38"/>
        <v>863.62516854672799</v>
      </c>
      <c r="H360" s="63">
        <f t="shared" ca="1" si="39"/>
        <v>2.5152291009006831</v>
      </c>
    </row>
    <row r="361" spans="1:8" x14ac:dyDescent="0.25">
      <c r="A361" s="1">
        <v>346</v>
      </c>
      <c r="B361" s="63">
        <f t="shared" ca="1" si="35"/>
        <v>3.2456708545716624</v>
      </c>
      <c r="C361" s="63">
        <f t="shared" ca="1" si="40"/>
        <v>864.35561030039901</v>
      </c>
      <c r="D361" s="63">
        <f t="shared" ca="1" si="41"/>
        <v>864.35561030039901</v>
      </c>
      <c r="E361" s="63">
        <f t="shared" ca="1" si="36"/>
        <v>0</v>
      </c>
      <c r="F361" s="63">
        <f t="shared" ca="1" si="37"/>
        <v>2.7973868093779544</v>
      </c>
      <c r="G361" s="63">
        <f t="shared" ca="1" si="38"/>
        <v>867.15299710977695</v>
      </c>
      <c r="H361" s="63">
        <f t="shared" ca="1" si="39"/>
        <v>2.7973868093779402</v>
      </c>
    </row>
    <row r="362" spans="1:8" x14ac:dyDescent="0.25">
      <c r="A362" s="1">
        <v>347</v>
      </c>
      <c r="B362" s="63">
        <f t="shared" ca="1" si="35"/>
        <v>0.42436263451658962</v>
      </c>
      <c r="C362" s="63">
        <f t="shared" ca="1" si="40"/>
        <v>864.77997293491558</v>
      </c>
      <c r="D362" s="63">
        <f t="shared" ca="1" si="41"/>
        <v>867.15299710977695</v>
      </c>
      <c r="E362" s="63">
        <f t="shared" ca="1" si="36"/>
        <v>2.3730241748613707</v>
      </c>
      <c r="F362" s="63">
        <f t="shared" ca="1" si="37"/>
        <v>1.8886018975554408</v>
      </c>
      <c r="G362" s="63">
        <f t="shared" ca="1" si="38"/>
        <v>869.04159900733237</v>
      </c>
      <c r="H362" s="63">
        <f t="shared" ca="1" si="39"/>
        <v>4.2616260724167887</v>
      </c>
    </row>
    <row r="363" spans="1:8" x14ac:dyDescent="0.25">
      <c r="A363" s="1">
        <v>348</v>
      </c>
      <c r="B363" s="63">
        <f t="shared" ca="1" si="35"/>
        <v>4.9104474650284429</v>
      </c>
      <c r="C363" s="63">
        <f t="shared" ca="1" si="40"/>
        <v>869.69042039994406</v>
      </c>
      <c r="D363" s="63">
        <f t="shared" ca="1" si="41"/>
        <v>869.69042039994406</v>
      </c>
      <c r="E363" s="63">
        <f t="shared" ca="1" si="36"/>
        <v>0</v>
      </c>
      <c r="F363" s="63">
        <f t="shared" ca="1" si="37"/>
        <v>2.4989379695956746</v>
      </c>
      <c r="G363" s="63">
        <f t="shared" ca="1" si="38"/>
        <v>872.18935836953972</v>
      </c>
      <c r="H363" s="63">
        <f t="shared" ca="1" si="39"/>
        <v>2.4989379695956586</v>
      </c>
    </row>
    <row r="364" spans="1:8" x14ac:dyDescent="0.25">
      <c r="A364" s="1">
        <v>349</v>
      </c>
      <c r="B364" s="63">
        <f t="shared" ca="1" si="35"/>
        <v>2.5307676925127582</v>
      </c>
      <c r="C364" s="63">
        <f t="shared" ca="1" si="40"/>
        <v>872.22118809245683</v>
      </c>
      <c r="D364" s="63">
        <f t="shared" ca="1" si="41"/>
        <v>872.22118809245683</v>
      </c>
      <c r="E364" s="63">
        <f t="shared" ca="1" si="36"/>
        <v>0</v>
      </c>
      <c r="F364" s="63">
        <f t="shared" ca="1" si="37"/>
        <v>2.0610823697501872</v>
      </c>
      <c r="G364" s="63">
        <f t="shared" ca="1" si="38"/>
        <v>874.28227046220707</v>
      </c>
      <c r="H364" s="63">
        <f t="shared" ca="1" si="39"/>
        <v>2.0610823697502383</v>
      </c>
    </row>
    <row r="365" spans="1:8" x14ac:dyDescent="0.25">
      <c r="A365" s="1">
        <v>350</v>
      </c>
      <c r="B365" s="63">
        <f t="shared" ca="1" si="35"/>
        <v>4.6735117396040851</v>
      </c>
      <c r="C365" s="63">
        <f t="shared" ca="1" si="40"/>
        <v>876.89469983206095</v>
      </c>
      <c r="D365" s="63">
        <f t="shared" ca="1" si="41"/>
        <v>876.89469983206095</v>
      </c>
      <c r="E365" s="63">
        <f t="shared" ca="1" si="36"/>
        <v>0</v>
      </c>
      <c r="F365" s="63">
        <f t="shared" ca="1" si="37"/>
        <v>1.904848494984323</v>
      </c>
      <c r="G365" s="63">
        <f t="shared" ca="1" si="38"/>
        <v>878.79954832704527</v>
      </c>
      <c r="H365" s="63">
        <f t="shared" ca="1" si="39"/>
        <v>1.9048484949843214</v>
      </c>
    </row>
    <row r="366" spans="1:8" x14ac:dyDescent="0.25">
      <c r="A366" s="1">
        <v>351</v>
      </c>
      <c r="B366" s="63">
        <f t="shared" ca="1" si="35"/>
        <v>0.12941454945609665</v>
      </c>
      <c r="C366" s="63">
        <f t="shared" ca="1" si="40"/>
        <v>877.02411438151705</v>
      </c>
      <c r="D366" s="63">
        <f t="shared" ca="1" si="41"/>
        <v>878.79954832704527</v>
      </c>
      <c r="E366" s="63">
        <f t="shared" ca="1" si="36"/>
        <v>1.7754339455282206</v>
      </c>
      <c r="F366" s="63">
        <f t="shared" ca="1" si="37"/>
        <v>2.0783094067591428</v>
      </c>
      <c r="G366" s="63">
        <f t="shared" ca="1" si="38"/>
        <v>880.87785773380438</v>
      </c>
      <c r="H366" s="63">
        <f t="shared" ca="1" si="39"/>
        <v>3.8537433522873243</v>
      </c>
    </row>
    <row r="367" spans="1:8" x14ac:dyDescent="0.25">
      <c r="A367" s="1">
        <v>352</v>
      </c>
      <c r="B367" s="63">
        <f t="shared" ca="1" si="35"/>
        <v>0.17131597418191147</v>
      </c>
      <c r="C367" s="63">
        <f t="shared" ca="1" si="40"/>
        <v>877.19543035569893</v>
      </c>
      <c r="D367" s="63">
        <f t="shared" ca="1" si="41"/>
        <v>880.87785773380438</v>
      </c>
      <c r="E367" s="63">
        <f t="shared" ca="1" si="36"/>
        <v>3.6824273781054444</v>
      </c>
      <c r="F367" s="63">
        <f t="shared" ca="1" si="37"/>
        <v>1.6720561720046221</v>
      </c>
      <c r="G367" s="63">
        <f t="shared" ca="1" si="38"/>
        <v>882.54991390580903</v>
      </c>
      <c r="H367" s="63">
        <f t="shared" ca="1" si="39"/>
        <v>5.3544835501101034</v>
      </c>
    </row>
    <row r="368" spans="1:8" x14ac:dyDescent="0.25">
      <c r="A368" s="1">
        <v>353</v>
      </c>
      <c r="B368" s="63">
        <f t="shared" ca="1" si="35"/>
        <v>2.7515910381830535</v>
      </c>
      <c r="C368" s="63">
        <f t="shared" ca="1" si="40"/>
        <v>879.94702139388198</v>
      </c>
      <c r="D368" s="63">
        <f t="shared" ca="1" si="41"/>
        <v>882.54991390580903</v>
      </c>
      <c r="E368" s="63">
        <f t="shared" ca="1" si="36"/>
        <v>2.6028925119270525</v>
      </c>
      <c r="F368" s="63">
        <f t="shared" ca="1" si="37"/>
        <v>2.1508566651897323</v>
      </c>
      <c r="G368" s="63">
        <f t="shared" ca="1" si="38"/>
        <v>884.70077057099877</v>
      </c>
      <c r="H368" s="63">
        <f t="shared" ca="1" si="39"/>
        <v>4.7537491771167879</v>
      </c>
    </row>
    <row r="369" spans="1:8" x14ac:dyDescent="0.25">
      <c r="A369" s="1">
        <v>354</v>
      </c>
      <c r="B369" s="63">
        <f t="shared" ca="1" si="35"/>
        <v>3.2433557093125094</v>
      </c>
      <c r="C369" s="63">
        <f t="shared" ca="1" si="40"/>
        <v>883.19037710319446</v>
      </c>
      <c r="D369" s="63">
        <f t="shared" ca="1" si="41"/>
        <v>884.70077057099877</v>
      </c>
      <c r="E369" s="63">
        <f t="shared" ca="1" si="36"/>
        <v>1.5103934678043061</v>
      </c>
      <c r="F369" s="63">
        <f t="shared" ca="1" si="37"/>
        <v>2.80426278172534</v>
      </c>
      <c r="G369" s="63">
        <f t="shared" ca="1" si="38"/>
        <v>887.50503335272413</v>
      </c>
      <c r="H369" s="63">
        <f t="shared" ca="1" si="39"/>
        <v>4.3146562495296621</v>
      </c>
    </row>
    <row r="370" spans="1:8" x14ac:dyDescent="0.25">
      <c r="A370" s="1">
        <v>355</v>
      </c>
      <c r="B370" s="63">
        <f t="shared" ca="1" si="35"/>
        <v>4.9202184737256118</v>
      </c>
      <c r="C370" s="63">
        <f t="shared" ca="1" si="40"/>
        <v>888.1105955769201</v>
      </c>
      <c r="D370" s="63">
        <f t="shared" ca="1" si="41"/>
        <v>888.1105955769201</v>
      </c>
      <c r="E370" s="63">
        <f t="shared" ca="1" si="36"/>
        <v>0</v>
      </c>
      <c r="F370" s="63">
        <f t="shared" ca="1" si="37"/>
        <v>2.3180830313047998</v>
      </c>
      <c r="G370" s="63">
        <f t="shared" ca="1" si="38"/>
        <v>890.42867860822491</v>
      </c>
      <c r="H370" s="63">
        <f t="shared" ca="1" si="39"/>
        <v>2.3180830313048091</v>
      </c>
    </row>
    <row r="371" spans="1:8" x14ac:dyDescent="0.25">
      <c r="A371" s="1">
        <v>356</v>
      </c>
      <c r="B371" s="63">
        <f t="shared" ca="1" si="35"/>
        <v>4.5458195318282542</v>
      </c>
      <c r="C371" s="63">
        <f t="shared" ca="1" si="40"/>
        <v>892.65641510874832</v>
      </c>
      <c r="D371" s="63">
        <f t="shared" ca="1" si="41"/>
        <v>892.65641510874832</v>
      </c>
      <c r="E371" s="63">
        <f t="shared" ca="1" si="36"/>
        <v>0</v>
      </c>
      <c r="F371" s="63">
        <f t="shared" ca="1" si="37"/>
        <v>2.0322828004278408</v>
      </c>
      <c r="G371" s="63">
        <f t="shared" ca="1" si="38"/>
        <v>894.6886979091762</v>
      </c>
      <c r="H371" s="63">
        <f t="shared" ca="1" si="39"/>
        <v>2.032282800427879</v>
      </c>
    </row>
    <row r="372" spans="1:8" x14ac:dyDescent="0.25">
      <c r="A372" s="1">
        <v>357</v>
      </c>
      <c r="B372" s="63">
        <f t="shared" ca="1" si="35"/>
        <v>4.3378035831819926</v>
      </c>
      <c r="C372" s="63">
        <f t="shared" ca="1" si="40"/>
        <v>896.99421869193031</v>
      </c>
      <c r="D372" s="63">
        <f t="shared" ca="1" si="41"/>
        <v>896.99421869193031</v>
      </c>
      <c r="E372" s="63">
        <f t="shared" ca="1" si="36"/>
        <v>0</v>
      </c>
      <c r="F372" s="63">
        <f t="shared" ca="1" si="37"/>
        <v>1.9559235256745728</v>
      </c>
      <c r="G372" s="63">
        <f t="shared" ca="1" si="38"/>
        <v>898.95014221760493</v>
      </c>
      <c r="H372" s="63">
        <f t="shared" ca="1" si="39"/>
        <v>1.9559235256746206</v>
      </c>
    </row>
    <row r="373" spans="1:8" x14ac:dyDescent="0.25">
      <c r="A373" s="1">
        <v>358</v>
      </c>
      <c r="B373" s="63">
        <f t="shared" ca="1" si="35"/>
        <v>4.9903424810438342</v>
      </c>
      <c r="C373" s="63">
        <f t="shared" ca="1" si="40"/>
        <v>901.98456117297417</v>
      </c>
      <c r="D373" s="63">
        <f t="shared" ca="1" si="41"/>
        <v>901.98456117297417</v>
      </c>
      <c r="E373" s="63">
        <f t="shared" ca="1" si="36"/>
        <v>0</v>
      </c>
      <c r="F373" s="63">
        <f t="shared" ca="1" si="37"/>
        <v>1.4115887417718946</v>
      </c>
      <c r="G373" s="63">
        <f t="shared" ca="1" si="38"/>
        <v>903.39614991474605</v>
      </c>
      <c r="H373" s="63">
        <f t="shared" ca="1" si="39"/>
        <v>1.4115887417718795</v>
      </c>
    </row>
    <row r="374" spans="1:8" x14ac:dyDescent="0.25">
      <c r="A374" s="1">
        <v>359</v>
      </c>
      <c r="B374" s="63">
        <f t="shared" ca="1" si="35"/>
        <v>3.2525511426743652</v>
      </c>
      <c r="C374" s="63">
        <f t="shared" ca="1" si="40"/>
        <v>905.23711231564857</v>
      </c>
      <c r="D374" s="63">
        <f t="shared" ca="1" si="41"/>
        <v>905.23711231564857</v>
      </c>
      <c r="E374" s="63">
        <f t="shared" ca="1" si="36"/>
        <v>0</v>
      </c>
      <c r="F374" s="63">
        <f t="shared" ca="1" si="37"/>
        <v>3.270758698393053</v>
      </c>
      <c r="G374" s="63">
        <f t="shared" ca="1" si="38"/>
        <v>908.5078710140416</v>
      </c>
      <c r="H374" s="63">
        <f t="shared" ca="1" si="39"/>
        <v>3.2707586983930241</v>
      </c>
    </row>
    <row r="375" spans="1:8" x14ac:dyDescent="0.25">
      <c r="A375" s="1">
        <v>360</v>
      </c>
      <c r="B375" s="63">
        <f t="shared" ca="1" si="35"/>
        <v>0.94365448905289584</v>
      </c>
      <c r="C375" s="63">
        <f t="shared" ca="1" si="40"/>
        <v>906.18076680470142</v>
      </c>
      <c r="D375" s="63">
        <f t="shared" ca="1" si="41"/>
        <v>908.5078710140416</v>
      </c>
      <c r="E375" s="63">
        <f t="shared" ca="1" si="36"/>
        <v>2.3271042093401775</v>
      </c>
      <c r="F375" s="63">
        <f t="shared" ca="1" si="37"/>
        <v>2.0324503021342264</v>
      </c>
      <c r="G375" s="63">
        <f t="shared" ca="1" si="38"/>
        <v>910.54032131617578</v>
      </c>
      <c r="H375" s="63">
        <f t="shared" ca="1" si="39"/>
        <v>4.3595545114743572</v>
      </c>
    </row>
    <row r="376" spans="1:8" x14ac:dyDescent="0.25">
      <c r="A376" s="1">
        <v>361</v>
      </c>
      <c r="B376" s="63">
        <f t="shared" ca="1" si="35"/>
        <v>2.8174672195016819</v>
      </c>
      <c r="C376" s="63">
        <f t="shared" ca="1" si="40"/>
        <v>908.99823402420316</v>
      </c>
      <c r="D376" s="63">
        <f t="shared" ca="1" si="41"/>
        <v>910.54032131617578</v>
      </c>
      <c r="E376" s="63">
        <f t="shared" ca="1" si="36"/>
        <v>1.5420872919726207</v>
      </c>
      <c r="F376" s="63">
        <f t="shared" ca="1" si="37"/>
        <v>1.4916973124405513</v>
      </c>
      <c r="G376" s="63">
        <f t="shared" ca="1" si="38"/>
        <v>912.03201862861636</v>
      </c>
      <c r="H376" s="63">
        <f t="shared" ca="1" si="39"/>
        <v>3.0337846044131993</v>
      </c>
    </row>
    <row r="377" spans="1:8" x14ac:dyDescent="0.25">
      <c r="A377" s="1">
        <v>362</v>
      </c>
      <c r="B377" s="63">
        <f t="shared" ca="1" si="35"/>
        <v>3.7399247550701222</v>
      </c>
      <c r="C377" s="63">
        <f t="shared" ca="1" si="40"/>
        <v>912.73815877927325</v>
      </c>
      <c r="D377" s="63">
        <f t="shared" ca="1" si="41"/>
        <v>912.73815877927325</v>
      </c>
      <c r="E377" s="63">
        <f t="shared" ca="1" si="36"/>
        <v>0</v>
      </c>
      <c r="F377" s="63">
        <f t="shared" ca="1" si="37"/>
        <v>2.5579613723449288</v>
      </c>
      <c r="G377" s="63">
        <f t="shared" ca="1" si="38"/>
        <v>915.2961201516182</v>
      </c>
      <c r="H377" s="63">
        <f t="shared" ca="1" si="39"/>
        <v>2.5579613723449484</v>
      </c>
    </row>
    <row r="378" spans="1:8" x14ac:dyDescent="0.25">
      <c r="A378" s="1">
        <v>363</v>
      </c>
      <c r="B378" s="63">
        <f t="shared" ca="1" si="35"/>
        <v>2.8963785217765778</v>
      </c>
      <c r="C378" s="63">
        <f t="shared" ca="1" si="40"/>
        <v>915.63453730104982</v>
      </c>
      <c r="D378" s="63">
        <f t="shared" ca="1" si="41"/>
        <v>915.63453730104982</v>
      </c>
      <c r="E378" s="63">
        <f t="shared" ca="1" si="36"/>
        <v>0</v>
      </c>
      <c r="F378" s="63">
        <f t="shared" ca="1" si="37"/>
        <v>2.845496040772884</v>
      </c>
      <c r="G378" s="63">
        <f t="shared" ca="1" si="38"/>
        <v>918.48003334182272</v>
      </c>
      <c r="H378" s="63">
        <f t="shared" ca="1" si="39"/>
        <v>2.8454960407729004</v>
      </c>
    </row>
    <row r="379" spans="1:8" x14ac:dyDescent="0.25">
      <c r="A379" s="1">
        <v>364</v>
      </c>
      <c r="B379" s="63">
        <f t="shared" ca="1" si="35"/>
        <v>2.1898387290552126</v>
      </c>
      <c r="C379" s="63">
        <f t="shared" ca="1" si="40"/>
        <v>917.82437603010499</v>
      </c>
      <c r="D379" s="63">
        <f t="shared" ca="1" si="41"/>
        <v>918.48003334182272</v>
      </c>
      <c r="E379" s="63">
        <f t="shared" ca="1" si="36"/>
        <v>0.65565731171773223</v>
      </c>
      <c r="F379" s="63">
        <f t="shared" ca="1" si="37"/>
        <v>2.0763732983998042</v>
      </c>
      <c r="G379" s="63">
        <f t="shared" ca="1" si="38"/>
        <v>920.55640664022258</v>
      </c>
      <c r="H379" s="63">
        <f t="shared" ca="1" si="39"/>
        <v>2.7320306101175902</v>
      </c>
    </row>
    <row r="380" spans="1:8" x14ac:dyDescent="0.25">
      <c r="A380" s="1">
        <v>365</v>
      </c>
      <c r="B380" s="63">
        <f t="shared" ca="1" si="35"/>
        <v>3.7455135951953116</v>
      </c>
      <c r="C380" s="63">
        <f t="shared" ca="1" si="40"/>
        <v>921.56988962530033</v>
      </c>
      <c r="D380" s="63">
        <f t="shared" ca="1" si="41"/>
        <v>921.56988962530033</v>
      </c>
      <c r="E380" s="63">
        <f t="shared" ca="1" si="36"/>
        <v>0</v>
      </c>
      <c r="F380" s="63">
        <f t="shared" ca="1" si="37"/>
        <v>1.6160355685354637</v>
      </c>
      <c r="G380" s="63">
        <f t="shared" ca="1" si="38"/>
        <v>923.18592519383583</v>
      </c>
      <c r="H380" s="63">
        <f t="shared" ca="1" si="39"/>
        <v>1.6160355685354943</v>
      </c>
    </row>
    <row r="381" spans="1:8" x14ac:dyDescent="0.25">
      <c r="A381" s="1">
        <v>366</v>
      </c>
      <c r="B381" s="63">
        <f t="shared" ca="1" si="35"/>
        <v>2.9776553615723476</v>
      </c>
      <c r="C381" s="63">
        <f t="shared" ca="1" si="40"/>
        <v>924.54754498687271</v>
      </c>
      <c r="D381" s="63">
        <f t="shared" ca="1" si="41"/>
        <v>924.54754498687271</v>
      </c>
      <c r="E381" s="63">
        <f t="shared" ca="1" si="36"/>
        <v>0</v>
      </c>
      <c r="F381" s="63">
        <f t="shared" ca="1" si="37"/>
        <v>1.9842080936549884</v>
      </c>
      <c r="G381" s="63">
        <f t="shared" ca="1" si="38"/>
        <v>926.53175308052766</v>
      </c>
      <c r="H381" s="63">
        <f t="shared" ca="1" si="39"/>
        <v>1.9842080936549564</v>
      </c>
    </row>
    <row r="382" spans="1:8" x14ac:dyDescent="0.25">
      <c r="A382" s="1">
        <v>367</v>
      </c>
      <c r="B382" s="63">
        <f t="shared" ca="1" si="35"/>
        <v>2.434284151356418</v>
      </c>
      <c r="C382" s="63">
        <f t="shared" ca="1" si="40"/>
        <v>926.98182913822916</v>
      </c>
      <c r="D382" s="63">
        <f t="shared" ca="1" si="41"/>
        <v>926.98182913822916</v>
      </c>
      <c r="E382" s="63">
        <f t="shared" ca="1" si="36"/>
        <v>0</v>
      </c>
      <c r="F382" s="63">
        <f t="shared" ca="1" si="37"/>
        <v>2.3224550618939896</v>
      </c>
      <c r="G382" s="63">
        <f t="shared" ca="1" si="38"/>
        <v>929.30428420012311</v>
      </c>
      <c r="H382" s="63">
        <f t="shared" ca="1" si="39"/>
        <v>2.3224550618939475</v>
      </c>
    </row>
    <row r="383" spans="1:8" x14ac:dyDescent="0.25">
      <c r="A383" s="1">
        <v>368</v>
      </c>
      <c r="B383" s="63">
        <f t="shared" ca="1" si="35"/>
        <v>0.31926233479639743</v>
      </c>
      <c r="C383" s="63">
        <f t="shared" ca="1" si="40"/>
        <v>927.30109147302551</v>
      </c>
      <c r="D383" s="63">
        <f t="shared" ca="1" si="41"/>
        <v>929.30428420012311</v>
      </c>
      <c r="E383" s="63">
        <f t="shared" ca="1" si="36"/>
        <v>2.0031927270975984</v>
      </c>
      <c r="F383" s="63">
        <f t="shared" ca="1" si="37"/>
        <v>2.072700466376225</v>
      </c>
      <c r="G383" s="63">
        <f t="shared" ca="1" si="38"/>
        <v>931.37698466649931</v>
      </c>
      <c r="H383" s="63">
        <f t="shared" ca="1" si="39"/>
        <v>4.075893193473803</v>
      </c>
    </row>
    <row r="384" spans="1:8" x14ac:dyDescent="0.25">
      <c r="A384" s="1">
        <v>369</v>
      </c>
      <c r="B384" s="63">
        <f t="shared" ca="1" si="35"/>
        <v>3.7404803391292902</v>
      </c>
      <c r="C384" s="63">
        <f t="shared" ca="1" si="40"/>
        <v>931.04157181215476</v>
      </c>
      <c r="D384" s="63">
        <f t="shared" ca="1" si="41"/>
        <v>931.37698466649931</v>
      </c>
      <c r="E384" s="63">
        <f t="shared" ca="1" si="36"/>
        <v>0.33541285434455403</v>
      </c>
      <c r="F384" s="63">
        <f t="shared" ca="1" si="37"/>
        <v>2.3442404350202501</v>
      </c>
      <c r="G384" s="63">
        <f t="shared" ca="1" si="38"/>
        <v>933.72122510151951</v>
      </c>
      <c r="H384" s="63">
        <f t="shared" ca="1" si="39"/>
        <v>2.6796532893647509</v>
      </c>
    </row>
    <row r="385" spans="1:8" x14ac:dyDescent="0.25">
      <c r="A385" s="1">
        <v>370</v>
      </c>
      <c r="B385" s="63">
        <f t="shared" ca="1" si="35"/>
        <v>1.4726912964308254</v>
      </c>
      <c r="C385" s="63">
        <f t="shared" ca="1" si="40"/>
        <v>932.51426310858562</v>
      </c>
      <c r="D385" s="63">
        <f t="shared" ca="1" si="41"/>
        <v>933.72122510151951</v>
      </c>
      <c r="E385" s="63">
        <f t="shared" ca="1" si="36"/>
        <v>1.2069619929338842</v>
      </c>
      <c r="F385" s="63">
        <f t="shared" ca="1" si="37"/>
        <v>1.3565311282988879</v>
      </c>
      <c r="G385" s="63">
        <f t="shared" ca="1" si="38"/>
        <v>935.07775622981842</v>
      </c>
      <c r="H385" s="63">
        <f t="shared" ca="1" si="39"/>
        <v>2.5634931212327956</v>
      </c>
    </row>
    <row r="386" spans="1:8" x14ac:dyDescent="0.25">
      <c r="A386" s="1">
        <v>371</v>
      </c>
      <c r="B386" s="63">
        <f t="shared" ca="1" si="35"/>
        <v>2.9218218199531742</v>
      </c>
      <c r="C386" s="63">
        <f t="shared" ca="1" si="40"/>
        <v>935.43608492853878</v>
      </c>
      <c r="D386" s="63">
        <f t="shared" ca="1" si="41"/>
        <v>935.43608492853878</v>
      </c>
      <c r="E386" s="63">
        <f t="shared" ca="1" si="36"/>
        <v>0</v>
      </c>
      <c r="F386" s="63">
        <f t="shared" ca="1" si="37"/>
        <v>1.3005239296091524</v>
      </c>
      <c r="G386" s="63">
        <f t="shared" ca="1" si="38"/>
        <v>936.73660885814797</v>
      </c>
      <c r="H386" s="63">
        <f t="shared" ca="1" si="39"/>
        <v>1.3005239296091986</v>
      </c>
    </row>
    <row r="387" spans="1:8" x14ac:dyDescent="0.25">
      <c r="A387" s="1">
        <v>372</v>
      </c>
      <c r="B387" s="63">
        <f t="shared" ca="1" si="35"/>
        <v>4.0697282244543524</v>
      </c>
      <c r="C387" s="63">
        <f t="shared" ca="1" si="40"/>
        <v>939.50581315299314</v>
      </c>
      <c r="D387" s="63">
        <f t="shared" ca="1" si="41"/>
        <v>939.50581315299314</v>
      </c>
      <c r="E387" s="63">
        <f t="shared" ca="1" si="36"/>
        <v>0</v>
      </c>
      <c r="F387" s="63">
        <f t="shared" ca="1" si="37"/>
        <v>1.1608581331396315</v>
      </c>
      <c r="G387" s="63">
        <f t="shared" ca="1" si="38"/>
        <v>940.66667128613278</v>
      </c>
      <c r="H387" s="63">
        <f t="shared" ca="1" si="39"/>
        <v>1.1608581331396408</v>
      </c>
    </row>
    <row r="388" spans="1:8" x14ac:dyDescent="0.25">
      <c r="A388" s="1">
        <v>373</v>
      </c>
      <c r="B388" s="63">
        <f t="shared" ca="1" si="35"/>
        <v>3.0412546326726368</v>
      </c>
      <c r="C388" s="63">
        <f t="shared" ca="1" si="40"/>
        <v>942.54706778566583</v>
      </c>
      <c r="D388" s="63">
        <f t="shared" ca="1" si="41"/>
        <v>942.54706778566583</v>
      </c>
      <c r="E388" s="63">
        <f t="shared" ca="1" si="36"/>
        <v>0</v>
      </c>
      <c r="F388" s="63">
        <f t="shared" ca="1" si="37"/>
        <v>2.1883669969561028</v>
      </c>
      <c r="G388" s="63">
        <f t="shared" ca="1" si="38"/>
        <v>944.73543478262195</v>
      </c>
      <c r="H388" s="63">
        <f t="shared" ca="1" si="39"/>
        <v>2.1883669969561197</v>
      </c>
    </row>
    <row r="389" spans="1:8" x14ac:dyDescent="0.25">
      <c r="A389" s="1">
        <v>374</v>
      </c>
      <c r="B389" s="63">
        <f t="shared" ca="1" si="35"/>
        <v>4.2805899186617378</v>
      </c>
      <c r="C389" s="63">
        <f t="shared" ca="1" si="40"/>
        <v>946.82765770432752</v>
      </c>
      <c r="D389" s="63">
        <f t="shared" ca="1" si="41"/>
        <v>946.82765770432752</v>
      </c>
      <c r="E389" s="63">
        <f t="shared" ca="1" si="36"/>
        <v>0</v>
      </c>
      <c r="F389" s="63">
        <f t="shared" ca="1" si="37"/>
        <v>2.0270032953108164</v>
      </c>
      <c r="G389" s="63">
        <f t="shared" ca="1" si="38"/>
        <v>948.85466099963833</v>
      </c>
      <c r="H389" s="63">
        <f t="shared" ca="1" si="39"/>
        <v>2.0270032953108057</v>
      </c>
    </row>
    <row r="390" spans="1:8" x14ac:dyDescent="0.25">
      <c r="A390" s="1">
        <v>375</v>
      </c>
      <c r="B390" s="63">
        <f t="shared" ca="1" si="35"/>
        <v>1.4941823263384952</v>
      </c>
      <c r="C390" s="63">
        <f t="shared" ca="1" si="40"/>
        <v>948.32184003066607</v>
      </c>
      <c r="D390" s="63">
        <f t="shared" ca="1" si="41"/>
        <v>948.85466099963833</v>
      </c>
      <c r="E390" s="63">
        <f t="shared" ca="1" si="36"/>
        <v>0.53282096897225983</v>
      </c>
      <c r="F390" s="63">
        <f t="shared" ca="1" si="37"/>
        <v>2.4502114748212902</v>
      </c>
      <c r="G390" s="63">
        <f t="shared" ca="1" si="38"/>
        <v>951.30487247445967</v>
      </c>
      <c r="H390" s="63">
        <f t="shared" ca="1" si="39"/>
        <v>2.9830324437936042</v>
      </c>
    </row>
    <row r="391" spans="1:8" x14ac:dyDescent="0.25">
      <c r="A391" s="1">
        <v>376</v>
      </c>
      <c r="B391" s="63">
        <f t="shared" ca="1" si="35"/>
        <v>2.7488199046523687</v>
      </c>
      <c r="C391" s="63">
        <f t="shared" ca="1" si="40"/>
        <v>951.07065993531842</v>
      </c>
      <c r="D391" s="63">
        <f t="shared" ca="1" si="41"/>
        <v>951.30487247445967</v>
      </c>
      <c r="E391" s="63">
        <f t="shared" ca="1" si="36"/>
        <v>0.23421253914125373</v>
      </c>
      <c r="F391" s="63">
        <f t="shared" ca="1" si="37"/>
        <v>2.1169731728953818</v>
      </c>
      <c r="G391" s="63">
        <f t="shared" ca="1" si="38"/>
        <v>953.4218456473551</v>
      </c>
      <c r="H391" s="63">
        <f t="shared" ca="1" si="39"/>
        <v>2.3511857120366813</v>
      </c>
    </row>
    <row r="392" spans="1:8" x14ac:dyDescent="0.25">
      <c r="A392" s="1">
        <v>377</v>
      </c>
      <c r="B392" s="63">
        <f t="shared" ca="1" si="35"/>
        <v>2.3243406589159141</v>
      </c>
      <c r="C392" s="63">
        <f t="shared" ca="1" si="40"/>
        <v>953.39500059423438</v>
      </c>
      <c r="D392" s="63">
        <f t="shared" ca="1" si="41"/>
        <v>953.4218456473551</v>
      </c>
      <c r="E392" s="63">
        <f t="shared" ca="1" si="36"/>
        <v>2.6845053120723605E-2</v>
      </c>
      <c r="F392" s="63">
        <f t="shared" ca="1" si="37"/>
        <v>1.8400187187624018</v>
      </c>
      <c r="G392" s="63">
        <f t="shared" ca="1" si="38"/>
        <v>955.26186436611749</v>
      </c>
      <c r="H392" s="63">
        <f t="shared" ca="1" si="39"/>
        <v>1.8668637718831178</v>
      </c>
    </row>
    <row r="393" spans="1:8" x14ac:dyDescent="0.25">
      <c r="A393" s="1">
        <v>378</v>
      </c>
      <c r="B393" s="63">
        <f t="shared" ca="1" si="35"/>
        <v>3.763036007151463</v>
      </c>
      <c r="C393" s="63">
        <f t="shared" ca="1" si="40"/>
        <v>957.15803660138579</v>
      </c>
      <c r="D393" s="63">
        <f t="shared" ca="1" si="41"/>
        <v>957.15803660138579</v>
      </c>
      <c r="E393" s="63">
        <f t="shared" ca="1" si="36"/>
        <v>0</v>
      </c>
      <c r="F393" s="63">
        <f t="shared" ca="1" si="37"/>
        <v>2.33212689298625</v>
      </c>
      <c r="G393" s="63">
        <f t="shared" ca="1" si="38"/>
        <v>959.49016349437204</v>
      </c>
      <c r="H393" s="63">
        <f t="shared" ca="1" si="39"/>
        <v>2.3321268929862526</v>
      </c>
    </row>
    <row r="394" spans="1:8" x14ac:dyDescent="0.25">
      <c r="A394" s="1">
        <v>379</v>
      </c>
      <c r="B394" s="63">
        <f t="shared" ca="1" si="35"/>
        <v>1.3646132722461939</v>
      </c>
      <c r="C394" s="63">
        <f t="shared" ca="1" si="40"/>
        <v>958.52264987363196</v>
      </c>
      <c r="D394" s="63">
        <f t="shared" ca="1" si="41"/>
        <v>959.49016349437204</v>
      </c>
      <c r="E394" s="63">
        <f t="shared" ca="1" si="36"/>
        <v>0.9675136207400783</v>
      </c>
      <c r="F394" s="63">
        <f t="shared" ca="1" si="37"/>
        <v>1.5297098380980949</v>
      </c>
      <c r="G394" s="63">
        <f t="shared" ca="1" si="38"/>
        <v>961.01987333247018</v>
      </c>
      <c r="H394" s="63">
        <f t="shared" ca="1" si="39"/>
        <v>2.4972234588382207</v>
      </c>
    </row>
    <row r="395" spans="1:8" x14ac:dyDescent="0.25">
      <c r="A395" s="1">
        <v>380</v>
      </c>
      <c r="B395" s="63">
        <f t="shared" ca="1" si="35"/>
        <v>4.9594725177502532</v>
      </c>
      <c r="C395" s="63">
        <f t="shared" ca="1" si="40"/>
        <v>963.48212239138218</v>
      </c>
      <c r="D395" s="63">
        <f t="shared" ca="1" si="41"/>
        <v>963.48212239138218</v>
      </c>
      <c r="E395" s="63">
        <f t="shared" ca="1" si="36"/>
        <v>0</v>
      </c>
      <c r="F395" s="63">
        <f t="shared" ca="1" si="37"/>
        <v>0.90190566509374226</v>
      </c>
      <c r="G395" s="63">
        <f t="shared" ca="1" si="38"/>
        <v>964.38402805647593</v>
      </c>
      <c r="H395" s="63">
        <f t="shared" ca="1" si="39"/>
        <v>0.90190566509375003</v>
      </c>
    </row>
    <row r="396" spans="1:8" x14ac:dyDescent="0.25">
      <c r="A396" s="1">
        <v>381</v>
      </c>
      <c r="B396" s="63">
        <f t="shared" ca="1" si="35"/>
        <v>1.3947716391010028</v>
      </c>
      <c r="C396" s="63">
        <f t="shared" ca="1" si="40"/>
        <v>964.87689403048319</v>
      </c>
      <c r="D396" s="63">
        <f t="shared" ca="1" si="41"/>
        <v>964.87689403048319</v>
      </c>
      <c r="E396" s="63">
        <f t="shared" ca="1" si="36"/>
        <v>0</v>
      </c>
      <c r="F396" s="63">
        <f t="shared" ca="1" si="37"/>
        <v>1.5806986158934135</v>
      </c>
      <c r="G396" s="63">
        <f t="shared" ca="1" si="38"/>
        <v>966.45759264637661</v>
      </c>
      <c r="H396" s="63">
        <f t="shared" ca="1" si="39"/>
        <v>1.5806986158934251</v>
      </c>
    </row>
    <row r="397" spans="1:8" x14ac:dyDescent="0.25">
      <c r="A397" s="1">
        <v>382</v>
      </c>
      <c r="B397" s="63">
        <f t="shared" ca="1" si="35"/>
        <v>4.5040271047210068</v>
      </c>
      <c r="C397" s="63">
        <f t="shared" ca="1" si="40"/>
        <v>969.38092113520418</v>
      </c>
      <c r="D397" s="63">
        <f t="shared" ca="1" si="41"/>
        <v>969.38092113520418</v>
      </c>
      <c r="E397" s="63">
        <f t="shared" ca="1" si="36"/>
        <v>0</v>
      </c>
      <c r="F397" s="63">
        <f t="shared" ca="1" si="37"/>
        <v>1.2946896868395532</v>
      </c>
      <c r="G397" s="63">
        <f t="shared" ca="1" si="38"/>
        <v>970.67561082204372</v>
      </c>
      <c r="H397" s="63">
        <f t="shared" ca="1" si="39"/>
        <v>1.294689686839547</v>
      </c>
    </row>
    <row r="398" spans="1:8" x14ac:dyDescent="0.25">
      <c r="A398" s="1">
        <v>383</v>
      </c>
      <c r="B398" s="63">
        <f t="shared" ca="1" si="35"/>
        <v>3.1843837886335518</v>
      </c>
      <c r="C398" s="63">
        <f t="shared" ca="1" si="40"/>
        <v>972.56530492383774</v>
      </c>
      <c r="D398" s="63">
        <f t="shared" ca="1" si="41"/>
        <v>972.56530492383774</v>
      </c>
      <c r="E398" s="63">
        <f t="shared" ca="1" si="36"/>
        <v>0</v>
      </c>
      <c r="F398" s="63">
        <f t="shared" ca="1" si="37"/>
        <v>1.1502524508451402</v>
      </c>
      <c r="G398" s="63">
        <f t="shared" ca="1" si="38"/>
        <v>973.71555737468293</v>
      </c>
      <c r="H398" s="63">
        <f t="shared" ca="1" si="39"/>
        <v>1.150252450845187</v>
      </c>
    </row>
    <row r="399" spans="1:8" x14ac:dyDescent="0.25">
      <c r="A399" s="1">
        <v>384</v>
      </c>
      <c r="B399" s="63">
        <f t="shared" ca="1" si="35"/>
        <v>1.1711326290058772</v>
      </c>
      <c r="C399" s="63">
        <f t="shared" ca="1" si="40"/>
        <v>973.73643755284365</v>
      </c>
      <c r="D399" s="63">
        <f t="shared" ca="1" si="41"/>
        <v>973.73643755284365</v>
      </c>
      <c r="E399" s="63">
        <f t="shared" ca="1" si="36"/>
        <v>0</v>
      </c>
      <c r="F399" s="63">
        <f t="shared" ca="1" si="37"/>
        <v>2.1352859872505547</v>
      </c>
      <c r="G399" s="63">
        <f t="shared" ca="1" si="38"/>
        <v>975.87172354009419</v>
      </c>
      <c r="H399" s="63">
        <f t="shared" ca="1" si="39"/>
        <v>2.1352859872505405</v>
      </c>
    </row>
    <row r="400" spans="1:8" x14ac:dyDescent="0.25">
      <c r="A400" s="1">
        <v>385</v>
      </c>
      <c r="B400" s="63">
        <f t="shared" ref="B400:B463" ca="1" si="42">$B$4+RAND()*($B$5-$B$4)</f>
        <v>0.58803487612360761</v>
      </c>
      <c r="C400" s="63">
        <f t="shared" ca="1" si="40"/>
        <v>974.32447242896728</v>
      </c>
      <c r="D400" s="63">
        <f t="shared" ca="1" si="41"/>
        <v>975.87172354009419</v>
      </c>
      <c r="E400" s="63">
        <f t="shared" ref="E400:E463" ca="1" si="43">D400-C400</f>
        <v>1.5472511111269114</v>
      </c>
      <c r="F400" s="63">
        <f t="shared" ref="F400:F463" ca="1" si="44">NORMINV(RAND(),$B$8,$B$9)</f>
        <v>1.4583313242966827</v>
      </c>
      <c r="G400" s="63">
        <f t="shared" ref="G400:G463" ca="1" si="45">D400+F400</f>
        <v>977.33005486439083</v>
      </c>
      <c r="H400" s="63">
        <f t="shared" ref="H400:H463" ca="1" si="46">G400-C400</f>
        <v>3.0055824354235483</v>
      </c>
    </row>
    <row r="401" spans="1:8" x14ac:dyDescent="0.25">
      <c r="A401" s="1">
        <v>386</v>
      </c>
      <c r="B401" s="63">
        <f t="shared" ca="1" si="42"/>
        <v>0.77563449659549477</v>
      </c>
      <c r="C401" s="63">
        <f t="shared" ref="C401:C464" ca="1" si="47">C400+B401</f>
        <v>975.10010692556273</v>
      </c>
      <c r="D401" s="63">
        <f t="shared" ref="D401:D464" ca="1" si="48">IF(C401&gt;G400,C401,G400)</f>
        <v>977.33005486439083</v>
      </c>
      <c r="E401" s="63">
        <f t="shared" ca="1" si="43"/>
        <v>2.2299479388281043</v>
      </c>
      <c r="F401" s="63">
        <f t="shared" ca="1" si="44"/>
        <v>2.6465468804437817</v>
      </c>
      <c r="G401" s="63">
        <f t="shared" ca="1" si="45"/>
        <v>979.97660174483462</v>
      </c>
      <c r="H401" s="63">
        <f t="shared" ca="1" si="46"/>
        <v>4.8764948192718975</v>
      </c>
    </row>
    <row r="402" spans="1:8" x14ac:dyDescent="0.25">
      <c r="A402" s="1">
        <v>387</v>
      </c>
      <c r="B402" s="63">
        <f t="shared" ca="1" si="42"/>
        <v>1.2201517961883745</v>
      </c>
      <c r="C402" s="63">
        <f t="shared" ca="1" si="47"/>
        <v>976.32025872175109</v>
      </c>
      <c r="D402" s="63">
        <f t="shared" ca="1" si="48"/>
        <v>979.97660174483462</v>
      </c>
      <c r="E402" s="63">
        <f t="shared" ca="1" si="43"/>
        <v>3.6563430230835365</v>
      </c>
      <c r="F402" s="63">
        <f t="shared" ca="1" si="44"/>
        <v>1.9557433999156471</v>
      </c>
      <c r="G402" s="63">
        <f t="shared" ca="1" si="45"/>
        <v>981.93234514475023</v>
      </c>
      <c r="H402" s="63">
        <f t="shared" ca="1" si="46"/>
        <v>5.6120864229991412</v>
      </c>
    </row>
    <row r="403" spans="1:8" x14ac:dyDescent="0.25">
      <c r="A403" s="1">
        <v>388</v>
      </c>
      <c r="B403" s="63">
        <f t="shared" ca="1" si="42"/>
        <v>2.2172638256017012</v>
      </c>
      <c r="C403" s="63">
        <f t="shared" ca="1" si="47"/>
        <v>978.53752254735275</v>
      </c>
      <c r="D403" s="63">
        <f t="shared" ca="1" si="48"/>
        <v>981.93234514475023</v>
      </c>
      <c r="E403" s="63">
        <f t="shared" ca="1" si="43"/>
        <v>3.3948225973974786</v>
      </c>
      <c r="F403" s="63">
        <f t="shared" ca="1" si="44"/>
        <v>1.6447960761840892</v>
      </c>
      <c r="G403" s="63">
        <f t="shared" ca="1" si="45"/>
        <v>983.57714122093432</v>
      </c>
      <c r="H403" s="63">
        <f t="shared" ca="1" si="46"/>
        <v>5.0396186735815718</v>
      </c>
    </row>
    <row r="404" spans="1:8" x14ac:dyDescent="0.25">
      <c r="A404" s="1">
        <v>389</v>
      </c>
      <c r="B404" s="63">
        <f t="shared" ca="1" si="42"/>
        <v>1.8614754886674119</v>
      </c>
      <c r="C404" s="63">
        <f t="shared" ca="1" si="47"/>
        <v>980.3989980360202</v>
      </c>
      <c r="D404" s="63">
        <f t="shared" ca="1" si="48"/>
        <v>983.57714122093432</v>
      </c>
      <c r="E404" s="63">
        <f t="shared" ca="1" si="43"/>
        <v>3.17814318491412</v>
      </c>
      <c r="F404" s="63">
        <f t="shared" ca="1" si="44"/>
        <v>2.1780041863471977</v>
      </c>
      <c r="G404" s="63">
        <f t="shared" ca="1" si="45"/>
        <v>985.75514540728147</v>
      </c>
      <c r="H404" s="63">
        <f t="shared" ca="1" si="46"/>
        <v>5.3561473712612724</v>
      </c>
    </row>
    <row r="405" spans="1:8" x14ac:dyDescent="0.25">
      <c r="A405" s="1">
        <v>390</v>
      </c>
      <c r="B405" s="63">
        <f t="shared" ca="1" si="42"/>
        <v>3.7944502077141848</v>
      </c>
      <c r="C405" s="63">
        <f t="shared" ca="1" si="47"/>
        <v>984.19344824373434</v>
      </c>
      <c r="D405" s="63">
        <f t="shared" ca="1" si="48"/>
        <v>985.75514540728147</v>
      </c>
      <c r="E405" s="63">
        <f t="shared" ca="1" si="43"/>
        <v>1.5616971635471373</v>
      </c>
      <c r="F405" s="63">
        <f t="shared" ca="1" si="44"/>
        <v>1.4345570471248839</v>
      </c>
      <c r="G405" s="63">
        <f t="shared" ca="1" si="45"/>
        <v>987.18970245440642</v>
      </c>
      <c r="H405" s="63">
        <f t="shared" ca="1" si="46"/>
        <v>2.9962542106720775</v>
      </c>
    </row>
    <row r="406" spans="1:8" x14ac:dyDescent="0.25">
      <c r="A406" s="1">
        <v>391</v>
      </c>
      <c r="B406" s="63">
        <f t="shared" ca="1" si="42"/>
        <v>2.5688890110654543</v>
      </c>
      <c r="C406" s="63">
        <f t="shared" ca="1" si="47"/>
        <v>986.76233725479983</v>
      </c>
      <c r="D406" s="63">
        <f t="shared" ca="1" si="48"/>
        <v>987.18970245440642</v>
      </c>
      <c r="E406" s="63">
        <f t="shared" ca="1" si="43"/>
        <v>0.4273651996065837</v>
      </c>
      <c r="F406" s="63">
        <f t="shared" ca="1" si="44"/>
        <v>2.011267248579113</v>
      </c>
      <c r="G406" s="63">
        <f t="shared" ca="1" si="45"/>
        <v>989.2009697029855</v>
      </c>
      <c r="H406" s="63">
        <f t="shared" ca="1" si="46"/>
        <v>2.4386324481856718</v>
      </c>
    </row>
    <row r="407" spans="1:8" x14ac:dyDescent="0.25">
      <c r="A407" s="1">
        <v>392</v>
      </c>
      <c r="B407" s="63">
        <f t="shared" ca="1" si="42"/>
        <v>2.2483355087126067</v>
      </c>
      <c r="C407" s="63">
        <f t="shared" ca="1" si="47"/>
        <v>989.01067276351239</v>
      </c>
      <c r="D407" s="63">
        <f t="shared" ca="1" si="48"/>
        <v>989.2009697029855</v>
      </c>
      <c r="E407" s="63">
        <f t="shared" ca="1" si="43"/>
        <v>0.19029693947311443</v>
      </c>
      <c r="F407" s="63">
        <f t="shared" ca="1" si="44"/>
        <v>1.573819040236287</v>
      </c>
      <c r="G407" s="63">
        <f t="shared" ca="1" si="45"/>
        <v>990.77478874322173</v>
      </c>
      <c r="H407" s="63">
        <f t="shared" ca="1" si="46"/>
        <v>1.7641159797093451</v>
      </c>
    </row>
    <row r="408" spans="1:8" x14ac:dyDescent="0.25">
      <c r="A408" s="1">
        <v>393</v>
      </c>
      <c r="B408" s="63">
        <f t="shared" ca="1" si="42"/>
        <v>4.7908950446499539</v>
      </c>
      <c r="C408" s="63">
        <f t="shared" ca="1" si="47"/>
        <v>993.8015678081623</v>
      </c>
      <c r="D408" s="63">
        <f t="shared" ca="1" si="48"/>
        <v>993.8015678081623</v>
      </c>
      <c r="E408" s="63">
        <f t="shared" ca="1" si="43"/>
        <v>0</v>
      </c>
      <c r="F408" s="63">
        <f t="shared" ca="1" si="44"/>
        <v>2.5383992632544872</v>
      </c>
      <c r="G408" s="63">
        <f t="shared" ca="1" si="45"/>
        <v>996.33996707141682</v>
      </c>
      <c r="H408" s="63">
        <f t="shared" ca="1" si="46"/>
        <v>2.5383992632545187</v>
      </c>
    </row>
    <row r="409" spans="1:8" x14ac:dyDescent="0.25">
      <c r="A409" s="1">
        <v>394</v>
      </c>
      <c r="B409" s="63">
        <f t="shared" ca="1" si="42"/>
        <v>4.0734135131656553</v>
      </c>
      <c r="C409" s="63">
        <f t="shared" ca="1" si="47"/>
        <v>997.87498132132794</v>
      </c>
      <c r="D409" s="63">
        <f t="shared" ca="1" si="48"/>
        <v>997.87498132132794</v>
      </c>
      <c r="E409" s="63">
        <f t="shared" ca="1" si="43"/>
        <v>0</v>
      </c>
      <c r="F409" s="63">
        <f t="shared" ca="1" si="44"/>
        <v>2.1224654770566906</v>
      </c>
      <c r="G409" s="63">
        <f t="shared" ca="1" si="45"/>
        <v>999.99744679838466</v>
      </c>
      <c r="H409" s="63">
        <f t="shared" ca="1" si="46"/>
        <v>2.1224654770567213</v>
      </c>
    </row>
    <row r="410" spans="1:8" x14ac:dyDescent="0.25">
      <c r="A410" s="1">
        <v>395</v>
      </c>
      <c r="B410" s="63">
        <f t="shared" ca="1" si="42"/>
        <v>3.818496155726494</v>
      </c>
      <c r="C410" s="63">
        <f t="shared" ca="1" si="47"/>
        <v>1001.6934774770544</v>
      </c>
      <c r="D410" s="63">
        <f t="shared" ca="1" si="48"/>
        <v>1001.6934774770544</v>
      </c>
      <c r="E410" s="63">
        <f t="shared" ca="1" si="43"/>
        <v>0</v>
      </c>
      <c r="F410" s="63">
        <f t="shared" ca="1" si="44"/>
        <v>1.5670256662737616</v>
      </c>
      <c r="G410" s="63">
        <f t="shared" ca="1" si="45"/>
        <v>1003.2605031433282</v>
      </c>
      <c r="H410" s="63">
        <f t="shared" ca="1" si="46"/>
        <v>1.5670256662737074</v>
      </c>
    </row>
    <row r="411" spans="1:8" x14ac:dyDescent="0.25">
      <c r="A411" s="1">
        <v>396</v>
      </c>
      <c r="B411" s="63">
        <f t="shared" ca="1" si="42"/>
        <v>3.7386126684509358</v>
      </c>
      <c r="C411" s="63">
        <f t="shared" ca="1" si="47"/>
        <v>1005.4320901455054</v>
      </c>
      <c r="D411" s="63">
        <f t="shared" ca="1" si="48"/>
        <v>1005.4320901455054</v>
      </c>
      <c r="E411" s="63">
        <f t="shared" ca="1" si="43"/>
        <v>0</v>
      </c>
      <c r="F411" s="63">
        <f t="shared" ca="1" si="44"/>
        <v>2.6924280703261516</v>
      </c>
      <c r="G411" s="63">
        <f t="shared" ca="1" si="45"/>
        <v>1008.1245182158316</v>
      </c>
      <c r="H411" s="63">
        <f t="shared" ca="1" si="46"/>
        <v>2.6924280703261729</v>
      </c>
    </row>
    <row r="412" spans="1:8" x14ac:dyDescent="0.25">
      <c r="A412" s="1">
        <v>397</v>
      </c>
      <c r="B412" s="63">
        <f t="shared" ca="1" si="42"/>
        <v>2.5562622432071072</v>
      </c>
      <c r="C412" s="63">
        <f t="shared" ca="1" si="47"/>
        <v>1007.9883523887125</v>
      </c>
      <c r="D412" s="63">
        <f t="shared" ca="1" si="48"/>
        <v>1008.1245182158316</v>
      </c>
      <c r="E412" s="63">
        <f t="shared" ca="1" si="43"/>
        <v>0.13616582711904357</v>
      </c>
      <c r="F412" s="63">
        <f t="shared" ca="1" si="44"/>
        <v>1.6642812588070339</v>
      </c>
      <c r="G412" s="63">
        <f t="shared" ca="1" si="45"/>
        <v>1009.7887994746386</v>
      </c>
      <c r="H412" s="63">
        <f t="shared" ca="1" si="46"/>
        <v>1.8004470859260664</v>
      </c>
    </row>
    <row r="413" spans="1:8" x14ac:dyDescent="0.25">
      <c r="A413" s="1">
        <v>398</v>
      </c>
      <c r="B413" s="63">
        <f t="shared" ca="1" si="42"/>
        <v>0.49814065120955209</v>
      </c>
      <c r="C413" s="63">
        <f t="shared" ca="1" si="47"/>
        <v>1008.486493039922</v>
      </c>
      <c r="D413" s="63">
        <f t="shared" ca="1" si="48"/>
        <v>1009.7887994746386</v>
      </c>
      <c r="E413" s="63">
        <f t="shared" ca="1" si="43"/>
        <v>1.30230643471657</v>
      </c>
      <c r="F413" s="63">
        <f t="shared" ca="1" si="44"/>
        <v>2.8084498724612343</v>
      </c>
      <c r="G413" s="63">
        <f t="shared" ca="1" si="45"/>
        <v>1012.5972493470998</v>
      </c>
      <c r="H413" s="63">
        <f t="shared" ca="1" si="46"/>
        <v>4.1107563071777804</v>
      </c>
    </row>
    <row r="414" spans="1:8" x14ac:dyDescent="0.25">
      <c r="A414" s="1">
        <v>399</v>
      </c>
      <c r="B414" s="63">
        <f t="shared" ca="1" si="42"/>
        <v>0.85088706924825286</v>
      </c>
      <c r="C414" s="63">
        <f t="shared" ca="1" si="47"/>
        <v>1009.3373801091703</v>
      </c>
      <c r="D414" s="63">
        <f t="shared" ca="1" si="48"/>
        <v>1012.5972493470998</v>
      </c>
      <c r="E414" s="63">
        <f t="shared" ca="1" si="43"/>
        <v>3.2598692379294789</v>
      </c>
      <c r="F414" s="63">
        <f t="shared" ca="1" si="44"/>
        <v>2.1283500763157521</v>
      </c>
      <c r="G414" s="63">
        <f t="shared" ca="1" si="45"/>
        <v>1014.7255994234156</v>
      </c>
      <c r="H414" s="63">
        <f t="shared" ca="1" si="46"/>
        <v>5.3882193142452479</v>
      </c>
    </row>
    <row r="415" spans="1:8" x14ac:dyDescent="0.25">
      <c r="A415" s="1">
        <v>400</v>
      </c>
      <c r="B415" s="63">
        <f t="shared" ca="1" si="42"/>
        <v>1.7549827693197029</v>
      </c>
      <c r="C415" s="63">
        <f t="shared" ca="1" si="47"/>
        <v>1011.09236287849</v>
      </c>
      <c r="D415" s="63">
        <f t="shared" ca="1" si="48"/>
        <v>1014.7255994234156</v>
      </c>
      <c r="E415" s="63">
        <f t="shared" ca="1" si="43"/>
        <v>3.6332365449255803</v>
      </c>
      <c r="F415" s="63">
        <f t="shared" ca="1" si="44"/>
        <v>2.1505063979405756</v>
      </c>
      <c r="G415" s="63">
        <f t="shared" ca="1" si="45"/>
        <v>1016.8761058213562</v>
      </c>
      <c r="H415" s="63">
        <f t="shared" ca="1" si="46"/>
        <v>5.7837429428661835</v>
      </c>
    </row>
    <row r="416" spans="1:8" x14ac:dyDescent="0.25">
      <c r="A416" s="1">
        <v>401</v>
      </c>
      <c r="B416" s="63">
        <f t="shared" ca="1" si="42"/>
        <v>4.5784184093144047</v>
      </c>
      <c r="C416" s="63">
        <f t="shared" ca="1" si="47"/>
        <v>1015.6707812878044</v>
      </c>
      <c r="D416" s="63">
        <f t="shared" ca="1" si="48"/>
        <v>1016.8761058213562</v>
      </c>
      <c r="E416" s="63">
        <f t="shared" ca="1" si="43"/>
        <v>1.2053245335517886</v>
      </c>
      <c r="F416" s="63">
        <f t="shared" ca="1" si="44"/>
        <v>2.5381663621285515</v>
      </c>
      <c r="G416" s="63">
        <f t="shared" ca="1" si="45"/>
        <v>1019.4142721834847</v>
      </c>
      <c r="H416" s="63">
        <f t="shared" ca="1" si="46"/>
        <v>3.7434908956803383</v>
      </c>
    </row>
    <row r="417" spans="1:8" x14ac:dyDescent="0.25">
      <c r="A417" s="1">
        <v>402</v>
      </c>
      <c r="B417" s="63">
        <f t="shared" ca="1" si="42"/>
        <v>4.9310915005767804</v>
      </c>
      <c r="C417" s="63">
        <f t="shared" ca="1" si="47"/>
        <v>1020.6018727883812</v>
      </c>
      <c r="D417" s="63">
        <f t="shared" ca="1" si="48"/>
        <v>1020.6018727883812</v>
      </c>
      <c r="E417" s="63">
        <f t="shared" ca="1" si="43"/>
        <v>0</v>
      </c>
      <c r="F417" s="63">
        <f t="shared" ca="1" si="44"/>
        <v>2.2212391330760344</v>
      </c>
      <c r="G417" s="63">
        <f t="shared" ca="1" si="45"/>
        <v>1022.8231119214572</v>
      </c>
      <c r="H417" s="63">
        <f t="shared" ca="1" si="46"/>
        <v>2.2212391330759829</v>
      </c>
    </row>
    <row r="418" spans="1:8" x14ac:dyDescent="0.25">
      <c r="A418" s="1">
        <v>403</v>
      </c>
      <c r="B418" s="63">
        <f t="shared" ca="1" si="42"/>
        <v>4.3649828004651248</v>
      </c>
      <c r="C418" s="63">
        <f t="shared" ca="1" si="47"/>
        <v>1024.9668555888463</v>
      </c>
      <c r="D418" s="63">
        <f t="shared" ca="1" si="48"/>
        <v>1024.9668555888463</v>
      </c>
      <c r="E418" s="63">
        <f t="shared" ca="1" si="43"/>
        <v>0</v>
      </c>
      <c r="F418" s="63">
        <f t="shared" ca="1" si="44"/>
        <v>2.0976889890428114</v>
      </c>
      <c r="G418" s="63">
        <f t="shared" ca="1" si="45"/>
        <v>1027.0645445778891</v>
      </c>
      <c r="H418" s="63">
        <f t="shared" ca="1" si="46"/>
        <v>2.0976889890428083</v>
      </c>
    </row>
    <row r="419" spans="1:8" x14ac:dyDescent="0.25">
      <c r="A419" s="1">
        <v>404</v>
      </c>
      <c r="B419" s="63">
        <f t="shared" ca="1" si="42"/>
        <v>4.2776562314484101</v>
      </c>
      <c r="C419" s="63">
        <f t="shared" ca="1" si="47"/>
        <v>1029.2445118202947</v>
      </c>
      <c r="D419" s="63">
        <f t="shared" ca="1" si="48"/>
        <v>1029.2445118202947</v>
      </c>
      <c r="E419" s="63">
        <f t="shared" ca="1" si="43"/>
        <v>0</v>
      </c>
      <c r="F419" s="63">
        <f t="shared" ca="1" si="44"/>
        <v>1.393190421355031</v>
      </c>
      <c r="G419" s="63">
        <f t="shared" ca="1" si="45"/>
        <v>1030.6377022416498</v>
      </c>
      <c r="H419" s="63">
        <f t="shared" ca="1" si="46"/>
        <v>1.3931904213550297</v>
      </c>
    </row>
    <row r="420" spans="1:8" x14ac:dyDescent="0.25">
      <c r="A420" s="1">
        <v>405</v>
      </c>
      <c r="B420" s="63">
        <f t="shared" ca="1" si="42"/>
        <v>3.0049242959100848</v>
      </c>
      <c r="C420" s="63">
        <f t="shared" ca="1" si="47"/>
        <v>1032.2494361162048</v>
      </c>
      <c r="D420" s="63">
        <f t="shared" ca="1" si="48"/>
        <v>1032.2494361162048</v>
      </c>
      <c r="E420" s="63">
        <f t="shared" ca="1" si="43"/>
        <v>0</v>
      </c>
      <c r="F420" s="63">
        <f t="shared" ca="1" si="44"/>
        <v>2.0028812472198898</v>
      </c>
      <c r="G420" s="63">
        <f t="shared" ca="1" si="45"/>
        <v>1034.2523173634247</v>
      </c>
      <c r="H420" s="63">
        <f t="shared" ca="1" si="46"/>
        <v>2.0028812472198751</v>
      </c>
    </row>
    <row r="421" spans="1:8" x14ac:dyDescent="0.25">
      <c r="A421" s="1">
        <v>406</v>
      </c>
      <c r="B421" s="63">
        <f t="shared" ca="1" si="42"/>
        <v>2.0476466213536275</v>
      </c>
      <c r="C421" s="63">
        <f t="shared" ca="1" si="47"/>
        <v>1034.2970827375584</v>
      </c>
      <c r="D421" s="63">
        <f t="shared" ca="1" si="48"/>
        <v>1034.2970827375584</v>
      </c>
      <c r="E421" s="63">
        <f t="shared" ca="1" si="43"/>
        <v>0</v>
      </c>
      <c r="F421" s="63">
        <f t="shared" ca="1" si="44"/>
        <v>1.6926409561242797</v>
      </c>
      <c r="G421" s="63">
        <f t="shared" ca="1" si="45"/>
        <v>1035.9897236936827</v>
      </c>
      <c r="H421" s="63">
        <f t="shared" ca="1" si="46"/>
        <v>1.6926409561242508</v>
      </c>
    </row>
    <row r="422" spans="1:8" x14ac:dyDescent="0.25">
      <c r="A422" s="1">
        <v>407</v>
      </c>
      <c r="B422" s="63">
        <f t="shared" ca="1" si="42"/>
        <v>1.7558411725452645</v>
      </c>
      <c r="C422" s="63">
        <f t="shared" ca="1" si="47"/>
        <v>1036.0529239101036</v>
      </c>
      <c r="D422" s="63">
        <f t="shared" ca="1" si="48"/>
        <v>1036.0529239101036</v>
      </c>
      <c r="E422" s="63">
        <f t="shared" ca="1" si="43"/>
        <v>0</v>
      </c>
      <c r="F422" s="63">
        <f t="shared" ca="1" si="44"/>
        <v>2.9881025529027676</v>
      </c>
      <c r="G422" s="63">
        <f t="shared" ca="1" si="45"/>
        <v>1039.0410264630063</v>
      </c>
      <c r="H422" s="63">
        <f t="shared" ca="1" si="46"/>
        <v>2.9881025529027738</v>
      </c>
    </row>
    <row r="423" spans="1:8" x14ac:dyDescent="0.25">
      <c r="A423" s="1">
        <v>408</v>
      </c>
      <c r="B423" s="63">
        <f t="shared" ca="1" si="42"/>
        <v>3.1062116721025657E-2</v>
      </c>
      <c r="C423" s="63">
        <f t="shared" ca="1" si="47"/>
        <v>1036.0839860268245</v>
      </c>
      <c r="D423" s="63">
        <f t="shared" ca="1" si="48"/>
        <v>1039.0410264630063</v>
      </c>
      <c r="E423" s="63">
        <f t="shared" ca="1" si="43"/>
        <v>2.9570404361818419</v>
      </c>
      <c r="F423" s="63">
        <f t="shared" ca="1" si="44"/>
        <v>2.5625702689686136</v>
      </c>
      <c r="G423" s="63">
        <f t="shared" ca="1" si="45"/>
        <v>1041.6035967319749</v>
      </c>
      <c r="H423" s="63">
        <f t="shared" ca="1" si="46"/>
        <v>5.5196107051503986</v>
      </c>
    </row>
    <row r="424" spans="1:8" x14ac:dyDescent="0.25">
      <c r="A424" s="1">
        <v>409</v>
      </c>
      <c r="B424" s="63">
        <f t="shared" ca="1" si="42"/>
        <v>2.1412054907780451</v>
      </c>
      <c r="C424" s="63">
        <f t="shared" ca="1" si="47"/>
        <v>1038.2251915176025</v>
      </c>
      <c r="D424" s="63">
        <f t="shared" ca="1" si="48"/>
        <v>1041.6035967319749</v>
      </c>
      <c r="E424" s="63">
        <f t="shared" ca="1" si="43"/>
        <v>3.3784052143723784</v>
      </c>
      <c r="F424" s="63">
        <f t="shared" ca="1" si="44"/>
        <v>1.6421951070046412</v>
      </c>
      <c r="G424" s="63">
        <f t="shared" ca="1" si="45"/>
        <v>1043.2457918389796</v>
      </c>
      <c r="H424" s="63">
        <f t="shared" ca="1" si="46"/>
        <v>5.02060032137706</v>
      </c>
    </row>
    <row r="425" spans="1:8" x14ac:dyDescent="0.25">
      <c r="A425" s="1">
        <v>410</v>
      </c>
      <c r="B425" s="63">
        <f t="shared" ca="1" si="42"/>
        <v>0.47128918224926597</v>
      </c>
      <c r="C425" s="63">
        <f t="shared" ca="1" si="47"/>
        <v>1038.6964806998517</v>
      </c>
      <c r="D425" s="63">
        <f t="shared" ca="1" si="48"/>
        <v>1043.2457918389796</v>
      </c>
      <c r="E425" s="63">
        <f t="shared" ca="1" si="43"/>
        <v>4.5493111391278944</v>
      </c>
      <c r="F425" s="63">
        <f t="shared" ca="1" si="44"/>
        <v>2.8896509479762167</v>
      </c>
      <c r="G425" s="63">
        <f t="shared" ca="1" si="45"/>
        <v>1046.1354427869558</v>
      </c>
      <c r="H425" s="63">
        <f t="shared" ca="1" si="46"/>
        <v>7.4389620871040734</v>
      </c>
    </row>
    <row r="426" spans="1:8" x14ac:dyDescent="0.25">
      <c r="A426" s="1">
        <v>411</v>
      </c>
      <c r="B426" s="63">
        <f t="shared" ca="1" si="42"/>
        <v>0.475541302248777</v>
      </c>
      <c r="C426" s="63">
        <f t="shared" ca="1" si="47"/>
        <v>1039.1720220021004</v>
      </c>
      <c r="D426" s="63">
        <f t="shared" ca="1" si="48"/>
        <v>1046.1354427869558</v>
      </c>
      <c r="E426" s="63">
        <f t="shared" ca="1" si="43"/>
        <v>6.963420784855316</v>
      </c>
      <c r="F426" s="63">
        <f t="shared" ca="1" si="44"/>
        <v>2.1854138085464236</v>
      </c>
      <c r="G426" s="63">
        <f t="shared" ca="1" si="45"/>
        <v>1048.3208565955022</v>
      </c>
      <c r="H426" s="63">
        <f t="shared" ca="1" si="46"/>
        <v>9.1488345934017161</v>
      </c>
    </row>
    <row r="427" spans="1:8" x14ac:dyDescent="0.25">
      <c r="A427" s="1">
        <v>412</v>
      </c>
      <c r="B427" s="63">
        <f t="shared" ca="1" si="42"/>
        <v>3.4004043395622996</v>
      </c>
      <c r="C427" s="63">
        <f t="shared" ca="1" si="47"/>
        <v>1042.5724263416628</v>
      </c>
      <c r="D427" s="63">
        <f t="shared" ca="1" si="48"/>
        <v>1048.3208565955022</v>
      </c>
      <c r="E427" s="63">
        <f t="shared" ca="1" si="43"/>
        <v>5.7484302538393877</v>
      </c>
      <c r="F427" s="63">
        <f t="shared" ca="1" si="44"/>
        <v>1.8670808489172455</v>
      </c>
      <c r="G427" s="63">
        <f t="shared" ca="1" si="45"/>
        <v>1050.1879374444195</v>
      </c>
      <c r="H427" s="63">
        <f t="shared" ca="1" si="46"/>
        <v>7.6155111027567273</v>
      </c>
    </row>
    <row r="428" spans="1:8" x14ac:dyDescent="0.25">
      <c r="A428" s="1">
        <v>413</v>
      </c>
      <c r="B428" s="63">
        <f t="shared" ca="1" si="42"/>
        <v>3.2940287186555306</v>
      </c>
      <c r="C428" s="63">
        <f t="shared" ca="1" si="47"/>
        <v>1045.8664550603182</v>
      </c>
      <c r="D428" s="63">
        <f t="shared" ca="1" si="48"/>
        <v>1050.1879374444195</v>
      </c>
      <c r="E428" s="63">
        <f t="shared" ca="1" si="43"/>
        <v>4.3214823841012731</v>
      </c>
      <c r="F428" s="63">
        <f t="shared" ca="1" si="44"/>
        <v>1.0515229476878458</v>
      </c>
      <c r="G428" s="63">
        <f t="shared" ca="1" si="45"/>
        <v>1051.2394603921073</v>
      </c>
      <c r="H428" s="63">
        <f t="shared" ca="1" si="46"/>
        <v>5.3730053317890452</v>
      </c>
    </row>
    <row r="429" spans="1:8" x14ac:dyDescent="0.25">
      <c r="A429" s="1">
        <v>414</v>
      </c>
      <c r="B429" s="63">
        <f t="shared" ca="1" si="42"/>
        <v>2.9595205121840094</v>
      </c>
      <c r="C429" s="63">
        <f t="shared" ca="1" si="47"/>
        <v>1048.8259755725023</v>
      </c>
      <c r="D429" s="63">
        <f t="shared" ca="1" si="48"/>
        <v>1051.2394603921073</v>
      </c>
      <c r="E429" s="63">
        <f t="shared" ca="1" si="43"/>
        <v>2.4134848196049461</v>
      </c>
      <c r="F429" s="63">
        <f t="shared" ca="1" si="44"/>
        <v>1.8985428634981272</v>
      </c>
      <c r="G429" s="63">
        <f t="shared" ca="1" si="45"/>
        <v>1053.1380032556053</v>
      </c>
      <c r="H429" s="63">
        <f t="shared" ca="1" si="46"/>
        <v>4.3120276831029969</v>
      </c>
    </row>
    <row r="430" spans="1:8" x14ac:dyDescent="0.25">
      <c r="A430" s="1">
        <v>415</v>
      </c>
      <c r="B430" s="63">
        <f t="shared" ca="1" si="42"/>
        <v>3.010627548230203</v>
      </c>
      <c r="C430" s="63">
        <f t="shared" ca="1" si="47"/>
        <v>1051.8366031207324</v>
      </c>
      <c r="D430" s="63">
        <f t="shared" ca="1" si="48"/>
        <v>1053.1380032556053</v>
      </c>
      <c r="E430" s="63">
        <f t="shared" ca="1" si="43"/>
        <v>1.3014001348728925</v>
      </c>
      <c r="F430" s="63">
        <f t="shared" ca="1" si="44"/>
        <v>1.7342835102687446</v>
      </c>
      <c r="G430" s="63">
        <f t="shared" ca="1" si="45"/>
        <v>1054.8722867658742</v>
      </c>
      <c r="H430" s="63">
        <f t="shared" ca="1" si="46"/>
        <v>3.0356836451417166</v>
      </c>
    </row>
    <row r="431" spans="1:8" x14ac:dyDescent="0.25">
      <c r="A431" s="1">
        <v>416</v>
      </c>
      <c r="B431" s="63">
        <f t="shared" ca="1" si="42"/>
        <v>3.1604903662835944</v>
      </c>
      <c r="C431" s="63">
        <f t="shared" ca="1" si="47"/>
        <v>1054.9970934870159</v>
      </c>
      <c r="D431" s="63">
        <f t="shared" ca="1" si="48"/>
        <v>1054.9970934870159</v>
      </c>
      <c r="E431" s="63">
        <f t="shared" ca="1" si="43"/>
        <v>0</v>
      </c>
      <c r="F431" s="63">
        <f t="shared" ca="1" si="44"/>
        <v>2.2681533600922763</v>
      </c>
      <c r="G431" s="63">
        <f t="shared" ca="1" si="45"/>
        <v>1057.2652468471083</v>
      </c>
      <c r="H431" s="63">
        <f t="shared" ca="1" si="46"/>
        <v>2.2681533600923558</v>
      </c>
    </row>
    <row r="432" spans="1:8" x14ac:dyDescent="0.25">
      <c r="A432" s="1">
        <v>417</v>
      </c>
      <c r="B432" s="63">
        <f t="shared" ca="1" si="42"/>
        <v>2.0282670515807624</v>
      </c>
      <c r="C432" s="63">
        <f t="shared" ca="1" si="47"/>
        <v>1057.0253605385967</v>
      </c>
      <c r="D432" s="63">
        <f t="shared" ca="1" si="48"/>
        <v>1057.2652468471083</v>
      </c>
      <c r="E432" s="63">
        <f t="shared" ca="1" si="43"/>
        <v>0.23988630851158632</v>
      </c>
      <c r="F432" s="63">
        <f t="shared" ca="1" si="44"/>
        <v>2.1864428970335936</v>
      </c>
      <c r="G432" s="63">
        <f t="shared" ca="1" si="45"/>
        <v>1059.451689744142</v>
      </c>
      <c r="H432" s="63">
        <f t="shared" ca="1" si="46"/>
        <v>2.4263292055452439</v>
      </c>
    </row>
    <row r="433" spans="1:8" x14ac:dyDescent="0.25">
      <c r="A433" s="1">
        <v>418</v>
      </c>
      <c r="B433" s="63">
        <f t="shared" ca="1" si="42"/>
        <v>2.4056315854606969</v>
      </c>
      <c r="C433" s="63">
        <f t="shared" ca="1" si="47"/>
        <v>1059.4309921240574</v>
      </c>
      <c r="D433" s="63">
        <f t="shared" ca="1" si="48"/>
        <v>1059.451689744142</v>
      </c>
      <c r="E433" s="63">
        <f t="shared" ca="1" si="43"/>
        <v>2.0697620084547452E-2</v>
      </c>
      <c r="F433" s="63">
        <f t="shared" ca="1" si="44"/>
        <v>1.2830238285220326</v>
      </c>
      <c r="G433" s="63">
        <f t="shared" ca="1" si="45"/>
        <v>1060.7347135726641</v>
      </c>
      <c r="H433" s="63">
        <f t="shared" ca="1" si="46"/>
        <v>1.3037214486066659</v>
      </c>
    </row>
    <row r="434" spans="1:8" x14ac:dyDescent="0.25">
      <c r="A434" s="1">
        <v>419</v>
      </c>
      <c r="B434" s="63">
        <f t="shared" ca="1" si="42"/>
        <v>2.0157677786011279</v>
      </c>
      <c r="C434" s="63">
        <f t="shared" ca="1" si="47"/>
        <v>1061.4467599026586</v>
      </c>
      <c r="D434" s="63">
        <f t="shared" ca="1" si="48"/>
        <v>1061.4467599026586</v>
      </c>
      <c r="E434" s="63">
        <f t="shared" ca="1" si="43"/>
        <v>0</v>
      </c>
      <c r="F434" s="63">
        <f t="shared" ca="1" si="44"/>
        <v>2.2066702783966186</v>
      </c>
      <c r="G434" s="63">
        <f t="shared" ca="1" si="45"/>
        <v>1063.6534301810552</v>
      </c>
      <c r="H434" s="63">
        <f t="shared" ca="1" si="46"/>
        <v>2.2066702783965866</v>
      </c>
    </row>
    <row r="435" spans="1:8" x14ac:dyDescent="0.25">
      <c r="A435" s="1">
        <v>420</v>
      </c>
      <c r="B435" s="63">
        <f t="shared" ca="1" si="42"/>
        <v>4.4051391431561067</v>
      </c>
      <c r="C435" s="63">
        <f t="shared" ca="1" si="47"/>
        <v>1065.8518990458147</v>
      </c>
      <c r="D435" s="63">
        <f t="shared" ca="1" si="48"/>
        <v>1065.8518990458147</v>
      </c>
      <c r="E435" s="63">
        <f t="shared" ca="1" si="43"/>
        <v>0</v>
      </c>
      <c r="F435" s="63">
        <f t="shared" ca="1" si="44"/>
        <v>1.5052706003771048</v>
      </c>
      <c r="G435" s="63">
        <f t="shared" ca="1" si="45"/>
        <v>1067.3571696461918</v>
      </c>
      <c r="H435" s="63">
        <f t="shared" ca="1" si="46"/>
        <v>1.5052706003771164</v>
      </c>
    </row>
    <row r="436" spans="1:8" x14ac:dyDescent="0.25">
      <c r="A436" s="1">
        <v>421</v>
      </c>
      <c r="B436" s="63">
        <f t="shared" ca="1" si="42"/>
        <v>3.8475691746065643</v>
      </c>
      <c r="C436" s="63">
        <f t="shared" ca="1" si="47"/>
        <v>1069.6994682204213</v>
      </c>
      <c r="D436" s="63">
        <f t="shared" ca="1" si="48"/>
        <v>1069.6994682204213</v>
      </c>
      <c r="E436" s="63">
        <f t="shared" ca="1" si="43"/>
        <v>0</v>
      </c>
      <c r="F436" s="63">
        <f t="shared" ca="1" si="44"/>
        <v>1.9058841389492829</v>
      </c>
      <c r="G436" s="63">
        <f t="shared" ca="1" si="45"/>
        <v>1071.6053523593705</v>
      </c>
      <c r="H436" s="63">
        <f t="shared" ca="1" si="46"/>
        <v>1.9058841389492045</v>
      </c>
    </row>
    <row r="437" spans="1:8" x14ac:dyDescent="0.25">
      <c r="A437" s="1">
        <v>422</v>
      </c>
      <c r="B437" s="63">
        <f t="shared" ca="1" si="42"/>
        <v>2.6710554586106978</v>
      </c>
      <c r="C437" s="63">
        <f t="shared" ca="1" si="47"/>
        <v>1072.370523679032</v>
      </c>
      <c r="D437" s="63">
        <f t="shared" ca="1" si="48"/>
        <v>1072.370523679032</v>
      </c>
      <c r="E437" s="63">
        <f t="shared" ca="1" si="43"/>
        <v>0</v>
      </c>
      <c r="F437" s="63">
        <f t="shared" ca="1" si="44"/>
        <v>2.6838393023947624</v>
      </c>
      <c r="G437" s="63">
        <f t="shared" ca="1" si="45"/>
        <v>1075.0543629814267</v>
      </c>
      <c r="H437" s="63">
        <f t="shared" ca="1" si="46"/>
        <v>2.6838393023947447</v>
      </c>
    </row>
    <row r="438" spans="1:8" x14ac:dyDescent="0.25">
      <c r="A438" s="1">
        <v>423</v>
      </c>
      <c r="B438" s="63">
        <f t="shared" ca="1" si="42"/>
        <v>4.2295341622060798</v>
      </c>
      <c r="C438" s="63">
        <f t="shared" ca="1" si="47"/>
        <v>1076.6000578412381</v>
      </c>
      <c r="D438" s="63">
        <f t="shared" ca="1" si="48"/>
        <v>1076.6000578412381</v>
      </c>
      <c r="E438" s="63">
        <f t="shared" ca="1" si="43"/>
        <v>0</v>
      </c>
      <c r="F438" s="63">
        <f t="shared" ca="1" si="44"/>
        <v>1.8223717568323277</v>
      </c>
      <c r="G438" s="63">
        <f t="shared" ca="1" si="45"/>
        <v>1078.4224295980705</v>
      </c>
      <c r="H438" s="63">
        <f t="shared" ca="1" si="46"/>
        <v>1.8223717568323536</v>
      </c>
    </row>
    <row r="439" spans="1:8" x14ac:dyDescent="0.25">
      <c r="A439" s="1">
        <v>424</v>
      </c>
      <c r="B439" s="63">
        <f t="shared" ca="1" si="42"/>
        <v>1.3056309979588869</v>
      </c>
      <c r="C439" s="63">
        <f t="shared" ca="1" si="47"/>
        <v>1077.905688839197</v>
      </c>
      <c r="D439" s="63">
        <f t="shared" ca="1" si="48"/>
        <v>1078.4224295980705</v>
      </c>
      <c r="E439" s="63">
        <f t="shared" ca="1" si="43"/>
        <v>0.51674075887353865</v>
      </c>
      <c r="F439" s="63">
        <f t="shared" ca="1" si="44"/>
        <v>2.3347548599322718</v>
      </c>
      <c r="G439" s="63">
        <f t="shared" ca="1" si="45"/>
        <v>1080.7571844580027</v>
      </c>
      <c r="H439" s="63">
        <f t="shared" ca="1" si="46"/>
        <v>2.8514956188057567</v>
      </c>
    </row>
    <row r="440" spans="1:8" x14ac:dyDescent="0.25">
      <c r="A440" s="1">
        <v>425</v>
      </c>
      <c r="B440" s="63">
        <f t="shared" ca="1" si="42"/>
        <v>3.8800995109666632</v>
      </c>
      <c r="C440" s="63">
        <f t="shared" ca="1" si="47"/>
        <v>1081.7857883501636</v>
      </c>
      <c r="D440" s="63">
        <f t="shared" ca="1" si="48"/>
        <v>1081.7857883501636</v>
      </c>
      <c r="E440" s="63">
        <f t="shared" ca="1" si="43"/>
        <v>0</v>
      </c>
      <c r="F440" s="63">
        <f t="shared" ca="1" si="44"/>
        <v>1.4526368799731335</v>
      </c>
      <c r="G440" s="63">
        <f t="shared" ca="1" si="45"/>
        <v>1083.2384252301367</v>
      </c>
      <c r="H440" s="63">
        <f t="shared" ca="1" si="46"/>
        <v>1.4526368799731699</v>
      </c>
    </row>
    <row r="441" spans="1:8" x14ac:dyDescent="0.25">
      <c r="A441" s="1">
        <v>426</v>
      </c>
      <c r="B441" s="63">
        <f t="shared" ca="1" si="42"/>
        <v>0.42166598893333296</v>
      </c>
      <c r="C441" s="63">
        <f t="shared" ca="1" si="47"/>
        <v>1082.2074543390968</v>
      </c>
      <c r="D441" s="63">
        <f t="shared" ca="1" si="48"/>
        <v>1083.2384252301367</v>
      </c>
      <c r="E441" s="63">
        <f t="shared" ca="1" si="43"/>
        <v>1.0309708910399422</v>
      </c>
      <c r="F441" s="63">
        <f t="shared" ca="1" si="44"/>
        <v>2.3153540453629846</v>
      </c>
      <c r="G441" s="63">
        <f t="shared" ca="1" si="45"/>
        <v>1085.5537792754997</v>
      </c>
      <c r="H441" s="63">
        <f t="shared" ca="1" si="46"/>
        <v>3.3463249364028798</v>
      </c>
    </row>
    <row r="442" spans="1:8" x14ac:dyDescent="0.25">
      <c r="A442" s="1">
        <v>427</v>
      </c>
      <c r="B442" s="63">
        <f t="shared" ca="1" si="42"/>
        <v>8.2494197461056573E-2</v>
      </c>
      <c r="C442" s="63">
        <f t="shared" ca="1" si="47"/>
        <v>1082.2899485365579</v>
      </c>
      <c r="D442" s="63">
        <f t="shared" ca="1" si="48"/>
        <v>1085.5537792754997</v>
      </c>
      <c r="E442" s="63">
        <f t="shared" ca="1" si="43"/>
        <v>3.263830738941806</v>
      </c>
      <c r="F442" s="63">
        <f t="shared" ca="1" si="44"/>
        <v>1.8187817578044601</v>
      </c>
      <c r="G442" s="63">
        <f t="shared" ca="1" si="45"/>
        <v>1087.3725610333042</v>
      </c>
      <c r="H442" s="63">
        <f t="shared" ca="1" si="46"/>
        <v>5.0826124967463784</v>
      </c>
    </row>
    <row r="443" spans="1:8" x14ac:dyDescent="0.25">
      <c r="A443" s="1">
        <v>428</v>
      </c>
      <c r="B443" s="63">
        <f t="shared" ca="1" si="42"/>
        <v>4.0379758100806296</v>
      </c>
      <c r="C443" s="63">
        <f t="shared" ca="1" si="47"/>
        <v>1086.3279243466384</v>
      </c>
      <c r="D443" s="63">
        <f t="shared" ca="1" si="48"/>
        <v>1087.3725610333042</v>
      </c>
      <c r="E443" s="63">
        <f t="shared" ca="1" si="43"/>
        <v>1.0446366866658536</v>
      </c>
      <c r="F443" s="63">
        <f t="shared" ca="1" si="44"/>
        <v>0.79822733100622933</v>
      </c>
      <c r="G443" s="63">
        <f t="shared" ca="1" si="45"/>
        <v>1088.1707883643105</v>
      </c>
      <c r="H443" s="63">
        <f t="shared" ca="1" si="46"/>
        <v>1.8428640176721274</v>
      </c>
    </row>
    <row r="444" spans="1:8" x14ac:dyDescent="0.25">
      <c r="A444" s="1">
        <v>429</v>
      </c>
      <c r="B444" s="63">
        <f t="shared" ca="1" si="42"/>
        <v>0.38489370125431299</v>
      </c>
      <c r="C444" s="63">
        <f t="shared" ca="1" si="47"/>
        <v>1086.7128180478926</v>
      </c>
      <c r="D444" s="63">
        <f t="shared" ca="1" si="48"/>
        <v>1088.1707883643105</v>
      </c>
      <c r="E444" s="63">
        <f t="shared" ca="1" si="43"/>
        <v>1.4579703164179136</v>
      </c>
      <c r="F444" s="63">
        <f t="shared" ca="1" si="44"/>
        <v>2.0529882129753871</v>
      </c>
      <c r="G444" s="63">
        <f t="shared" ca="1" si="45"/>
        <v>1090.2237765772859</v>
      </c>
      <c r="H444" s="63">
        <f t="shared" ca="1" si="46"/>
        <v>3.5109585293932923</v>
      </c>
    </row>
    <row r="445" spans="1:8" x14ac:dyDescent="0.25">
      <c r="A445" s="1">
        <v>430</v>
      </c>
      <c r="B445" s="63">
        <f t="shared" ca="1" si="42"/>
        <v>3.2364308421002996</v>
      </c>
      <c r="C445" s="63">
        <f t="shared" ca="1" si="47"/>
        <v>1089.949248889993</v>
      </c>
      <c r="D445" s="63">
        <f t="shared" ca="1" si="48"/>
        <v>1090.2237765772859</v>
      </c>
      <c r="E445" s="63">
        <f t="shared" ca="1" si="43"/>
        <v>0.27452768729290256</v>
      </c>
      <c r="F445" s="63">
        <f t="shared" ca="1" si="44"/>
        <v>2.6518877283505282</v>
      </c>
      <c r="G445" s="63">
        <f t="shared" ca="1" si="45"/>
        <v>1092.8756643056365</v>
      </c>
      <c r="H445" s="63">
        <f t="shared" ca="1" si="46"/>
        <v>2.9264154156435325</v>
      </c>
    </row>
    <row r="446" spans="1:8" x14ac:dyDescent="0.25">
      <c r="A446" s="1">
        <v>431</v>
      </c>
      <c r="B446" s="63">
        <f t="shared" ca="1" si="42"/>
        <v>0.83783774104843611</v>
      </c>
      <c r="C446" s="63">
        <f t="shared" ca="1" si="47"/>
        <v>1090.7870866310413</v>
      </c>
      <c r="D446" s="63">
        <f t="shared" ca="1" si="48"/>
        <v>1092.8756643056365</v>
      </c>
      <c r="E446" s="63">
        <f t="shared" ca="1" si="43"/>
        <v>2.0885776745951716</v>
      </c>
      <c r="F446" s="63">
        <f t="shared" ca="1" si="44"/>
        <v>1.5582381021052147</v>
      </c>
      <c r="G446" s="63">
        <f t="shared" ca="1" si="45"/>
        <v>1094.4339024077417</v>
      </c>
      <c r="H446" s="63">
        <f t="shared" ca="1" si="46"/>
        <v>3.6468157767003504</v>
      </c>
    </row>
    <row r="447" spans="1:8" x14ac:dyDescent="0.25">
      <c r="A447" s="1">
        <v>432</v>
      </c>
      <c r="B447" s="63">
        <f t="shared" ca="1" si="42"/>
        <v>3.6545030334061979E-3</v>
      </c>
      <c r="C447" s="63">
        <f t="shared" ca="1" si="47"/>
        <v>1090.7907411340748</v>
      </c>
      <c r="D447" s="63">
        <f t="shared" ca="1" si="48"/>
        <v>1094.4339024077417</v>
      </c>
      <c r="E447" s="63">
        <f t="shared" ca="1" si="43"/>
        <v>3.6431612736669194</v>
      </c>
      <c r="F447" s="63">
        <f t="shared" ca="1" si="44"/>
        <v>2.2811876776456304</v>
      </c>
      <c r="G447" s="63">
        <f t="shared" ca="1" si="45"/>
        <v>1096.7150900853874</v>
      </c>
      <c r="H447" s="63">
        <f t="shared" ca="1" si="46"/>
        <v>5.9243489513125951</v>
      </c>
    </row>
    <row r="448" spans="1:8" x14ac:dyDescent="0.25">
      <c r="A448" s="1">
        <v>433</v>
      </c>
      <c r="B448" s="63">
        <f t="shared" ca="1" si="42"/>
        <v>0.16711505448388841</v>
      </c>
      <c r="C448" s="63">
        <f t="shared" ca="1" si="47"/>
        <v>1090.9578561885587</v>
      </c>
      <c r="D448" s="63">
        <f t="shared" ca="1" si="48"/>
        <v>1096.7150900853874</v>
      </c>
      <c r="E448" s="63">
        <f t="shared" ca="1" si="43"/>
        <v>5.7572338968286658</v>
      </c>
      <c r="F448" s="63">
        <f t="shared" ca="1" si="44"/>
        <v>1.8523625000007988</v>
      </c>
      <c r="G448" s="63">
        <f t="shared" ca="1" si="45"/>
        <v>1098.5674525853881</v>
      </c>
      <c r="H448" s="63">
        <f t="shared" ca="1" si="46"/>
        <v>7.6095963968293745</v>
      </c>
    </row>
    <row r="449" spans="1:8" x14ac:dyDescent="0.25">
      <c r="A449" s="1">
        <v>434</v>
      </c>
      <c r="B449" s="63">
        <f t="shared" ca="1" si="42"/>
        <v>0.23841997087180211</v>
      </c>
      <c r="C449" s="63">
        <f t="shared" ca="1" si="47"/>
        <v>1091.1962761594305</v>
      </c>
      <c r="D449" s="63">
        <f t="shared" ca="1" si="48"/>
        <v>1098.5674525853881</v>
      </c>
      <c r="E449" s="63">
        <f t="shared" ca="1" si="43"/>
        <v>7.3711764259576285</v>
      </c>
      <c r="F449" s="63">
        <f t="shared" ca="1" si="44"/>
        <v>2.0814591682160311</v>
      </c>
      <c r="G449" s="63">
        <f t="shared" ca="1" si="45"/>
        <v>1100.6489117536041</v>
      </c>
      <c r="H449" s="63">
        <f t="shared" ca="1" si="46"/>
        <v>9.4526355941736711</v>
      </c>
    </row>
    <row r="450" spans="1:8" x14ac:dyDescent="0.25">
      <c r="A450" s="1">
        <v>435</v>
      </c>
      <c r="B450" s="63">
        <f t="shared" ca="1" si="42"/>
        <v>0.26217230551855653</v>
      </c>
      <c r="C450" s="63">
        <f t="shared" ca="1" si="47"/>
        <v>1091.458448464949</v>
      </c>
      <c r="D450" s="63">
        <f t="shared" ca="1" si="48"/>
        <v>1100.6489117536041</v>
      </c>
      <c r="E450" s="63">
        <f t="shared" ca="1" si="43"/>
        <v>9.1904632886551099</v>
      </c>
      <c r="F450" s="63">
        <f t="shared" ca="1" si="44"/>
        <v>2.6078342465524722</v>
      </c>
      <c r="G450" s="63">
        <f t="shared" ca="1" si="45"/>
        <v>1103.2567460001567</v>
      </c>
      <c r="H450" s="63">
        <f t="shared" ca="1" si="46"/>
        <v>11.798297535207666</v>
      </c>
    </row>
    <row r="451" spans="1:8" x14ac:dyDescent="0.25">
      <c r="A451" s="1">
        <v>436</v>
      </c>
      <c r="B451" s="63">
        <f t="shared" ca="1" si="42"/>
        <v>2.6267924013817883</v>
      </c>
      <c r="C451" s="63">
        <f t="shared" ca="1" si="47"/>
        <v>1094.0852408663309</v>
      </c>
      <c r="D451" s="63">
        <f t="shared" ca="1" si="48"/>
        <v>1103.2567460001567</v>
      </c>
      <c r="E451" s="63">
        <f t="shared" ca="1" si="43"/>
        <v>9.1715051338258036</v>
      </c>
      <c r="F451" s="63">
        <f t="shared" ca="1" si="44"/>
        <v>1.7809957448572182</v>
      </c>
      <c r="G451" s="63">
        <f t="shared" ca="1" si="45"/>
        <v>1105.0377417450138</v>
      </c>
      <c r="H451" s="63">
        <f t="shared" ca="1" si="46"/>
        <v>10.95250087868294</v>
      </c>
    </row>
    <row r="452" spans="1:8" x14ac:dyDescent="0.25">
      <c r="A452" s="1">
        <v>437</v>
      </c>
      <c r="B452" s="63">
        <f t="shared" ca="1" si="42"/>
        <v>4.3785136101070234</v>
      </c>
      <c r="C452" s="63">
        <f t="shared" ca="1" si="47"/>
        <v>1098.463754476438</v>
      </c>
      <c r="D452" s="63">
        <f t="shared" ca="1" si="48"/>
        <v>1105.0377417450138</v>
      </c>
      <c r="E452" s="63">
        <f t="shared" ca="1" si="43"/>
        <v>6.5739872685758201</v>
      </c>
      <c r="F452" s="63">
        <f t="shared" ca="1" si="44"/>
        <v>1.8137175499477245</v>
      </c>
      <c r="G452" s="63">
        <f t="shared" ca="1" si="45"/>
        <v>1106.8514592949616</v>
      </c>
      <c r="H452" s="63">
        <f t="shared" ca="1" si="46"/>
        <v>8.3877048185236163</v>
      </c>
    </row>
    <row r="453" spans="1:8" x14ac:dyDescent="0.25">
      <c r="A453" s="1">
        <v>438</v>
      </c>
      <c r="B453" s="63">
        <f t="shared" ca="1" si="42"/>
        <v>4.3311348472990927</v>
      </c>
      <c r="C453" s="63">
        <f t="shared" ca="1" si="47"/>
        <v>1102.7948893237372</v>
      </c>
      <c r="D453" s="63">
        <f t="shared" ca="1" si="48"/>
        <v>1106.8514592949616</v>
      </c>
      <c r="E453" s="63">
        <f t="shared" ca="1" si="43"/>
        <v>4.0565699712244623</v>
      </c>
      <c r="F453" s="63">
        <f t="shared" ca="1" si="44"/>
        <v>2.6454794068354044</v>
      </c>
      <c r="G453" s="63">
        <f t="shared" ca="1" si="45"/>
        <v>1109.496938701797</v>
      </c>
      <c r="H453" s="63">
        <f t="shared" ca="1" si="46"/>
        <v>6.7020493780598827</v>
      </c>
    </row>
    <row r="454" spans="1:8" x14ac:dyDescent="0.25">
      <c r="A454" s="1">
        <v>439</v>
      </c>
      <c r="B454" s="63">
        <f t="shared" ca="1" si="42"/>
        <v>0.64393323882906361</v>
      </c>
      <c r="C454" s="63">
        <f t="shared" ca="1" si="47"/>
        <v>1103.4388225625662</v>
      </c>
      <c r="D454" s="63">
        <f t="shared" ca="1" si="48"/>
        <v>1109.496938701797</v>
      </c>
      <c r="E454" s="63">
        <f t="shared" ca="1" si="43"/>
        <v>6.0581161392308331</v>
      </c>
      <c r="F454" s="63">
        <f t="shared" ca="1" si="44"/>
        <v>1.7081928783991336</v>
      </c>
      <c r="G454" s="63">
        <f t="shared" ca="1" si="45"/>
        <v>1111.2051315801962</v>
      </c>
      <c r="H454" s="63">
        <f t="shared" ca="1" si="46"/>
        <v>7.7663090176299647</v>
      </c>
    </row>
    <row r="455" spans="1:8" x14ac:dyDescent="0.25">
      <c r="A455" s="1">
        <v>440</v>
      </c>
      <c r="B455" s="63">
        <f t="shared" ca="1" si="42"/>
        <v>0.32083099121579806</v>
      </c>
      <c r="C455" s="63">
        <f t="shared" ca="1" si="47"/>
        <v>1103.7596535537821</v>
      </c>
      <c r="D455" s="63">
        <f t="shared" ca="1" si="48"/>
        <v>1111.2051315801962</v>
      </c>
      <c r="E455" s="63">
        <f t="shared" ca="1" si="43"/>
        <v>7.4454780264140936</v>
      </c>
      <c r="F455" s="63">
        <f t="shared" ca="1" si="44"/>
        <v>1.7285769653078202</v>
      </c>
      <c r="G455" s="63">
        <f t="shared" ca="1" si="45"/>
        <v>1112.933708545504</v>
      </c>
      <c r="H455" s="63">
        <f t="shared" ca="1" si="46"/>
        <v>9.1740549917219596</v>
      </c>
    </row>
    <row r="456" spans="1:8" x14ac:dyDescent="0.25">
      <c r="A456" s="1">
        <v>441</v>
      </c>
      <c r="B456" s="63">
        <f t="shared" ca="1" si="42"/>
        <v>1.1603879995886341</v>
      </c>
      <c r="C456" s="63">
        <f t="shared" ca="1" si="47"/>
        <v>1104.9200415533708</v>
      </c>
      <c r="D456" s="63">
        <f t="shared" ca="1" si="48"/>
        <v>1112.933708545504</v>
      </c>
      <c r="E456" s="63">
        <f t="shared" ca="1" si="43"/>
        <v>8.0136669921332668</v>
      </c>
      <c r="F456" s="63">
        <f t="shared" ca="1" si="44"/>
        <v>1.6487996341082412</v>
      </c>
      <c r="G456" s="63">
        <f t="shared" ca="1" si="45"/>
        <v>1114.5825081796122</v>
      </c>
      <c r="H456" s="63">
        <f t="shared" ca="1" si="46"/>
        <v>9.6624666262414394</v>
      </c>
    </row>
    <row r="457" spans="1:8" x14ac:dyDescent="0.25">
      <c r="A457" s="1">
        <v>442</v>
      </c>
      <c r="B457" s="63">
        <f t="shared" ca="1" si="42"/>
        <v>2.5973809075238004</v>
      </c>
      <c r="C457" s="63">
        <f t="shared" ca="1" si="47"/>
        <v>1107.5174224608945</v>
      </c>
      <c r="D457" s="63">
        <f t="shared" ca="1" si="48"/>
        <v>1114.5825081796122</v>
      </c>
      <c r="E457" s="63">
        <f t="shared" ca="1" si="43"/>
        <v>7.0650857187176825</v>
      </c>
      <c r="F457" s="63">
        <f t="shared" ca="1" si="44"/>
        <v>2.3770690842808997</v>
      </c>
      <c r="G457" s="63">
        <f t="shared" ca="1" si="45"/>
        <v>1116.9595772638932</v>
      </c>
      <c r="H457" s="63">
        <f t="shared" ca="1" si="46"/>
        <v>9.4421548029986297</v>
      </c>
    </row>
    <row r="458" spans="1:8" x14ac:dyDescent="0.25">
      <c r="A458" s="1">
        <v>443</v>
      </c>
      <c r="B458" s="63">
        <f t="shared" ca="1" si="42"/>
        <v>4.6135333931285594</v>
      </c>
      <c r="C458" s="63">
        <f t="shared" ca="1" si="47"/>
        <v>1112.1309558540231</v>
      </c>
      <c r="D458" s="63">
        <f t="shared" ca="1" si="48"/>
        <v>1116.9595772638932</v>
      </c>
      <c r="E458" s="63">
        <f t="shared" ca="1" si="43"/>
        <v>4.8286214098700384</v>
      </c>
      <c r="F458" s="63">
        <f t="shared" ca="1" si="44"/>
        <v>1.6223791860432708</v>
      </c>
      <c r="G458" s="63">
        <f t="shared" ca="1" si="45"/>
        <v>1118.5819564499363</v>
      </c>
      <c r="H458" s="63">
        <f t="shared" ca="1" si="46"/>
        <v>6.4510005959132286</v>
      </c>
    </row>
    <row r="459" spans="1:8" x14ac:dyDescent="0.25">
      <c r="A459" s="1">
        <v>444</v>
      </c>
      <c r="B459" s="63">
        <f t="shared" ca="1" si="42"/>
        <v>0.21481827506966533</v>
      </c>
      <c r="C459" s="63">
        <f t="shared" ca="1" si="47"/>
        <v>1112.3457741290929</v>
      </c>
      <c r="D459" s="63">
        <f t="shared" ca="1" si="48"/>
        <v>1118.5819564499363</v>
      </c>
      <c r="E459" s="63">
        <f t="shared" ca="1" si="43"/>
        <v>6.2361823208434544</v>
      </c>
      <c r="F459" s="63">
        <f t="shared" ca="1" si="44"/>
        <v>1.2861070248894637</v>
      </c>
      <c r="G459" s="63">
        <f t="shared" ca="1" si="45"/>
        <v>1119.8680634748257</v>
      </c>
      <c r="H459" s="63">
        <f t="shared" ca="1" si="46"/>
        <v>7.5222893457328155</v>
      </c>
    </row>
    <row r="460" spans="1:8" x14ac:dyDescent="0.25">
      <c r="A460" s="1">
        <v>445</v>
      </c>
      <c r="B460" s="63">
        <f t="shared" ca="1" si="42"/>
        <v>0.71021499099142127</v>
      </c>
      <c r="C460" s="63">
        <f t="shared" ca="1" si="47"/>
        <v>1113.0559891200844</v>
      </c>
      <c r="D460" s="63">
        <f t="shared" ca="1" si="48"/>
        <v>1119.8680634748257</v>
      </c>
      <c r="E460" s="63">
        <f t="shared" ca="1" si="43"/>
        <v>6.8120743547412985</v>
      </c>
      <c r="F460" s="63">
        <f t="shared" ca="1" si="44"/>
        <v>0.78972290161657255</v>
      </c>
      <c r="G460" s="63">
        <f t="shared" ca="1" si="45"/>
        <v>1120.6577863764423</v>
      </c>
      <c r="H460" s="63">
        <f t="shared" ca="1" si="46"/>
        <v>7.6017972563579406</v>
      </c>
    </row>
    <row r="461" spans="1:8" x14ac:dyDescent="0.25">
      <c r="A461" s="1">
        <v>446</v>
      </c>
      <c r="B461" s="63">
        <f t="shared" ca="1" si="42"/>
        <v>2.7678649596980081</v>
      </c>
      <c r="C461" s="63">
        <f t="shared" ca="1" si="47"/>
        <v>1115.8238540797824</v>
      </c>
      <c r="D461" s="63">
        <f t="shared" ca="1" si="48"/>
        <v>1120.6577863764423</v>
      </c>
      <c r="E461" s="63">
        <f t="shared" ca="1" si="43"/>
        <v>4.8339322966598957</v>
      </c>
      <c r="F461" s="63">
        <f t="shared" ca="1" si="44"/>
        <v>2.5062184433437462</v>
      </c>
      <c r="G461" s="63">
        <f t="shared" ca="1" si="45"/>
        <v>1123.164004819786</v>
      </c>
      <c r="H461" s="63">
        <f t="shared" ca="1" si="46"/>
        <v>7.3401507400035371</v>
      </c>
    </row>
    <row r="462" spans="1:8" x14ac:dyDescent="0.25">
      <c r="A462" s="1">
        <v>447</v>
      </c>
      <c r="B462" s="63">
        <f t="shared" ca="1" si="42"/>
        <v>1.4709874738808075</v>
      </c>
      <c r="C462" s="63">
        <f t="shared" ca="1" si="47"/>
        <v>1117.2948415536632</v>
      </c>
      <c r="D462" s="63">
        <f t="shared" ca="1" si="48"/>
        <v>1123.164004819786</v>
      </c>
      <c r="E462" s="63">
        <f t="shared" ca="1" si="43"/>
        <v>5.8691632661227686</v>
      </c>
      <c r="F462" s="63">
        <f t="shared" ca="1" si="44"/>
        <v>1.7867881740912617</v>
      </c>
      <c r="G462" s="63">
        <f t="shared" ca="1" si="45"/>
        <v>1124.9507929938773</v>
      </c>
      <c r="H462" s="63">
        <f t="shared" ca="1" si="46"/>
        <v>7.6559514402140394</v>
      </c>
    </row>
    <row r="463" spans="1:8" x14ac:dyDescent="0.25">
      <c r="A463" s="1">
        <v>448</v>
      </c>
      <c r="B463" s="63">
        <f t="shared" ca="1" si="42"/>
        <v>4.0721555169341102</v>
      </c>
      <c r="C463" s="63">
        <f t="shared" ca="1" si="47"/>
        <v>1121.3669970705973</v>
      </c>
      <c r="D463" s="63">
        <f t="shared" ca="1" si="48"/>
        <v>1124.9507929938773</v>
      </c>
      <c r="E463" s="63">
        <f t="shared" ca="1" si="43"/>
        <v>3.5837959232799221</v>
      </c>
      <c r="F463" s="63">
        <f t="shared" ca="1" si="44"/>
        <v>1.0722684483631764</v>
      </c>
      <c r="G463" s="63">
        <f t="shared" ca="1" si="45"/>
        <v>1126.0230614422405</v>
      </c>
      <c r="H463" s="63">
        <f t="shared" ca="1" si="46"/>
        <v>4.6560643716431969</v>
      </c>
    </row>
    <row r="464" spans="1:8" x14ac:dyDescent="0.25">
      <c r="A464" s="1">
        <v>449</v>
      </c>
      <c r="B464" s="63">
        <f t="shared" ref="B464:B527" ca="1" si="49">$B$4+RAND()*($B$5-$B$4)</f>
        <v>4.1785808369828281</v>
      </c>
      <c r="C464" s="63">
        <f t="shared" ca="1" si="47"/>
        <v>1125.5455779075801</v>
      </c>
      <c r="D464" s="63">
        <f t="shared" ca="1" si="48"/>
        <v>1126.0230614422405</v>
      </c>
      <c r="E464" s="63">
        <f t="shared" ref="E464:E527" ca="1" si="50">D464-C464</f>
        <v>0.47748353466045046</v>
      </c>
      <c r="F464" s="63">
        <f t="shared" ref="F464:F527" ca="1" si="51">NORMINV(RAND(),$B$8,$B$9)</f>
        <v>2.0659850563052138</v>
      </c>
      <c r="G464" s="63">
        <f t="shared" ref="G464:G527" ca="1" si="52">D464+F464</f>
        <v>1128.0890464985457</v>
      </c>
      <c r="H464" s="63">
        <f t="shared" ref="H464:H527" ca="1" si="53">G464-C464</f>
        <v>2.5434685909656309</v>
      </c>
    </row>
    <row r="465" spans="1:8" x14ac:dyDescent="0.25">
      <c r="A465" s="1">
        <v>450</v>
      </c>
      <c r="B465" s="63">
        <f t="shared" ca="1" si="49"/>
        <v>1.7878379500869395</v>
      </c>
      <c r="C465" s="63">
        <f t="shared" ref="C465:C528" ca="1" si="54">C464+B465</f>
        <v>1127.333415857667</v>
      </c>
      <c r="D465" s="63">
        <f t="shared" ref="D465:D528" ca="1" si="55">IF(C465&gt;G464,C465,G464)</f>
        <v>1128.0890464985457</v>
      </c>
      <c r="E465" s="63">
        <f t="shared" ca="1" si="50"/>
        <v>0.75563064087873499</v>
      </c>
      <c r="F465" s="63">
        <f t="shared" ca="1" si="51"/>
        <v>2.0355207568781108</v>
      </c>
      <c r="G465" s="63">
        <f t="shared" ca="1" si="52"/>
        <v>1130.1245672554239</v>
      </c>
      <c r="H465" s="63">
        <f t="shared" ca="1" si="53"/>
        <v>2.7911513977569484</v>
      </c>
    </row>
    <row r="466" spans="1:8" x14ac:dyDescent="0.25">
      <c r="A466" s="1">
        <v>451</v>
      </c>
      <c r="B466" s="63">
        <f t="shared" ca="1" si="49"/>
        <v>4.2043992779118291</v>
      </c>
      <c r="C466" s="63">
        <f t="shared" ca="1" si="54"/>
        <v>1131.5378151355787</v>
      </c>
      <c r="D466" s="63">
        <f t="shared" ca="1" si="55"/>
        <v>1131.5378151355787</v>
      </c>
      <c r="E466" s="63">
        <f t="shared" ca="1" si="50"/>
        <v>0</v>
      </c>
      <c r="F466" s="63">
        <f t="shared" ca="1" si="51"/>
        <v>1.0936307894191852</v>
      </c>
      <c r="G466" s="63">
        <f t="shared" ca="1" si="52"/>
        <v>1132.6314459249979</v>
      </c>
      <c r="H466" s="63">
        <f t="shared" ca="1" si="53"/>
        <v>1.0936307894191941</v>
      </c>
    </row>
    <row r="467" spans="1:8" x14ac:dyDescent="0.25">
      <c r="A467" s="1">
        <v>452</v>
      </c>
      <c r="B467" s="63">
        <f t="shared" ca="1" si="49"/>
        <v>1.8883440665057889</v>
      </c>
      <c r="C467" s="63">
        <f t="shared" ca="1" si="54"/>
        <v>1133.4261592020846</v>
      </c>
      <c r="D467" s="63">
        <f t="shared" ca="1" si="55"/>
        <v>1133.4261592020846</v>
      </c>
      <c r="E467" s="63">
        <f t="shared" ca="1" si="50"/>
        <v>0</v>
      </c>
      <c r="F467" s="63">
        <f t="shared" ca="1" si="51"/>
        <v>0.73695540963443196</v>
      </c>
      <c r="G467" s="63">
        <f t="shared" ca="1" si="52"/>
        <v>1134.163114611719</v>
      </c>
      <c r="H467" s="63">
        <f t="shared" ca="1" si="53"/>
        <v>0.73695540963444728</v>
      </c>
    </row>
    <row r="468" spans="1:8" x14ac:dyDescent="0.25">
      <c r="A468" s="1">
        <v>453</v>
      </c>
      <c r="B468" s="63">
        <f t="shared" ca="1" si="49"/>
        <v>3.5615792781479847</v>
      </c>
      <c r="C468" s="63">
        <f t="shared" ca="1" si="54"/>
        <v>1136.9877384802326</v>
      </c>
      <c r="D468" s="63">
        <f t="shared" ca="1" si="55"/>
        <v>1136.9877384802326</v>
      </c>
      <c r="E468" s="63">
        <f t="shared" ca="1" si="50"/>
        <v>0</v>
      </c>
      <c r="F468" s="63">
        <f t="shared" ca="1" si="51"/>
        <v>2.5420447653233618</v>
      </c>
      <c r="G468" s="63">
        <f t="shared" ca="1" si="52"/>
        <v>1139.529783245556</v>
      </c>
      <c r="H468" s="63">
        <f t="shared" ca="1" si="53"/>
        <v>2.5420447653234532</v>
      </c>
    </row>
    <row r="469" spans="1:8" x14ac:dyDescent="0.25">
      <c r="A469" s="1">
        <v>454</v>
      </c>
      <c r="B469" s="63">
        <f t="shared" ca="1" si="49"/>
        <v>2.990554482918562</v>
      </c>
      <c r="C469" s="63">
        <f t="shared" ca="1" si="54"/>
        <v>1139.978292963151</v>
      </c>
      <c r="D469" s="63">
        <f t="shared" ca="1" si="55"/>
        <v>1139.978292963151</v>
      </c>
      <c r="E469" s="63">
        <f t="shared" ca="1" si="50"/>
        <v>0</v>
      </c>
      <c r="F469" s="63">
        <f t="shared" ca="1" si="51"/>
        <v>1.9116720056632814</v>
      </c>
      <c r="G469" s="63">
        <f t="shared" ca="1" si="52"/>
        <v>1141.8899649688144</v>
      </c>
      <c r="H469" s="63">
        <f t="shared" ca="1" si="53"/>
        <v>1.9116720056633767</v>
      </c>
    </row>
    <row r="470" spans="1:8" x14ac:dyDescent="0.25">
      <c r="A470" s="1">
        <v>455</v>
      </c>
      <c r="B470" s="63">
        <f t="shared" ca="1" si="49"/>
        <v>1.3504428466529701</v>
      </c>
      <c r="C470" s="63">
        <f t="shared" ca="1" si="54"/>
        <v>1141.3287358098039</v>
      </c>
      <c r="D470" s="63">
        <f t="shared" ca="1" si="55"/>
        <v>1141.8899649688144</v>
      </c>
      <c r="E470" s="63">
        <f t="shared" ca="1" si="50"/>
        <v>0.56122915901050874</v>
      </c>
      <c r="F470" s="63">
        <f t="shared" ca="1" si="51"/>
        <v>1.8954282032504293</v>
      </c>
      <c r="G470" s="63">
        <f t="shared" ca="1" si="52"/>
        <v>1143.7853931720649</v>
      </c>
      <c r="H470" s="63">
        <f t="shared" ca="1" si="53"/>
        <v>2.4566573622610122</v>
      </c>
    </row>
    <row r="471" spans="1:8" x14ac:dyDescent="0.25">
      <c r="A471" s="1">
        <v>456</v>
      </c>
      <c r="B471" s="63">
        <f t="shared" ca="1" si="49"/>
        <v>2.5454642350583603</v>
      </c>
      <c r="C471" s="63">
        <f t="shared" ca="1" si="54"/>
        <v>1143.8742000448622</v>
      </c>
      <c r="D471" s="63">
        <f t="shared" ca="1" si="55"/>
        <v>1143.8742000448622</v>
      </c>
      <c r="E471" s="63">
        <f t="shared" ca="1" si="50"/>
        <v>0</v>
      </c>
      <c r="F471" s="63">
        <f t="shared" ca="1" si="51"/>
        <v>1.5346909386217771</v>
      </c>
      <c r="G471" s="63">
        <f t="shared" ca="1" si="52"/>
        <v>1145.4088909834838</v>
      </c>
      <c r="H471" s="63">
        <f t="shared" ca="1" si="53"/>
        <v>1.5346909386216794</v>
      </c>
    </row>
    <row r="472" spans="1:8" x14ac:dyDescent="0.25">
      <c r="A472" s="1">
        <v>457</v>
      </c>
      <c r="B472" s="63">
        <f t="shared" ca="1" si="49"/>
        <v>2.0151480290452328E-2</v>
      </c>
      <c r="C472" s="63">
        <f t="shared" ca="1" si="54"/>
        <v>1143.8943515251526</v>
      </c>
      <c r="D472" s="63">
        <f t="shared" ca="1" si="55"/>
        <v>1145.4088909834838</v>
      </c>
      <c r="E472" s="63">
        <f t="shared" ca="1" si="50"/>
        <v>1.5145394583312282</v>
      </c>
      <c r="F472" s="63">
        <f t="shared" ca="1" si="51"/>
        <v>2.1864778709802315</v>
      </c>
      <c r="G472" s="63">
        <f t="shared" ca="1" si="52"/>
        <v>1147.5953688544641</v>
      </c>
      <c r="H472" s="63">
        <f t="shared" ca="1" si="53"/>
        <v>3.7010173293115258</v>
      </c>
    </row>
    <row r="473" spans="1:8" x14ac:dyDescent="0.25">
      <c r="A473" s="1">
        <v>458</v>
      </c>
      <c r="B473" s="63">
        <f t="shared" ca="1" si="49"/>
        <v>0.96908071848688104</v>
      </c>
      <c r="C473" s="63">
        <f t="shared" ca="1" si="54"/>
        <v>1144.8634322436394</v>
      </c>
      <c r="D473" s="63">
        <f t="shared" ca="1" si="55"/>
        <v>1147.5953688544641</v>
      </c>
      <c r="E473" s="63">
        <f t="shared" ca="1" si="50"/>
        <v>2.7319366108247323</v>
      </c>
      <c r="F473" s="63">
        <f t="shared" ca="1" si="51"/>
        <v>2.2612067075252407</v>
      </c>
      <c r="G473" s="63">
        <f t="shared" ca="1" si="52"/>
        <v>1149.8565755619893</v>
      </c>
      <c r="H473" s="63">
        <f t="shared" ca="1" si="53"/>
        <v>4.9931433183498939</v>
      </c>
    </row>
    <row r="474" spans="1:8" x14ac:dyDescent="0.25">
      <c r="A474" s="1">
        <v>459</v>
      </c>
      <c r="B474" s="63">
        <f t="shared" ca="1" si="49"/>
        <v>3.2270876573107463</v>
      </c>
      <c r="C474" s="63">
        <f t="shared" ca="1" si="54"/>
        <v>1148.0905199009501</v>
      </c>
      <c r="D474" s="63">
        <f t="shared" ca="1" si="55"/>
        <v>1149.8565755619893</v>
      </c>
      <c r="E474" s="63">
        <f t="shared" ca="1" si="50"/>
        <v>1.7660556610392177</v>
      </c>
      <c r="F474" s="63">
        <f t="shared" ca="1" si="51"/>
        <v>1.6302243182683887</v>
      </c>
      <c r="G474" s="63">
        <f t="shared" ca="1" si="52"/>
        <v>1151.4867998802576</v>
      </c>
      <c r="H474" s="63">
        <f t="shared" ca="1" si="53"/>
        <v>3.3962799793075646</v>
      </c>
    </row>
    <row r="475" spans="1:8" x14ac:dyDescent="0.25">
      <c r="A475" s="1">
        <v>460</v>
      </c>
      <c r="B475" s="63">
        <f t="shared" ca="1" si="49"/>
        <v>0.94088802211529932</v>
      </c>
      <c r="C475" s="63">
        <f t="shared" ca="1" si="54"/>
        <v>1149.0314079230654</v>
      </c>
      <c r="D475" s="63">
        <f t="shared" ca="1" si="55"/>
        <v>1151.4867998802576</v>
      </c>
      <c r="E475" s="63">
        <f t="shared" ca="1" si="50"/>
        <v>2.4553919571922052</v>
      </c>
      <c r="F475" s="63">
        <f t="shared" ca="1" si="51"/>
        <v>1.6085475335981381</v>
      </c>
      <c r="G475" s="63">
        <f t="shared" ca="1" si="52"/>
        <v>1153.0953474138557</v>
      </c>
      <c r="H475" s="63">
        <f t="shared" ca="1" si="53"/>
        <v>4.0639394907902897</v>
      </c>
    </row>
    <row r="476" spans="1:8" x14ac:dyDescent="0.25">
      <c r="A476" s="1">
        <v>461</v>
      </c>
      <c r="B476" s="63">
        <f t="shared" ca="1" si="49"/>
        <v>0.70919014710593253</v>
      </c>
      <c r="C476" s="63">
        <f t="shared" ca="1" si="54"/>
        <v>1149.7405980701715</v>
      </c>
      <c r="D476" s="63">
        <f t="shared" ca="1" si="55"/>
        <v>1153.0953474138557</v>
      </c>
      <c r="E476" s="63">
        <f t="shared" ca="1" si="50"/>
        <v>3.3547493436842615</v>
      </c>
      <c r="F476" s="63">
        <f t="shared" ca="1" si="51"/>
        <v>2.1631548342928881</v>
      </c>
      <c r="G476" s="63">
        <f t="shared" ca="1" si="52"/>
        <v>1155.2585022481487</v>
      </c>
      <c r="H476" s="63">
        <f t="shared" ca="1" si="53"/>
        <v>5.5179041779772433</v>
      </c>
    </row>
    <row r="477" spans="1:8" x14ac:dyDescent="0.25">
      <c r="A477" s="1">
        <v>462</v>
      </c>
      <c r="B477" s="63">
        <f t="shared" ca="1" si="49"/>
        <v>4.8839875723968733</v>
      </c>
      <c r="C477" s="63">
        <f t="shared" ca="1" si="54"/>
        <v>1154.6245856425683</v>
      </c>
      <c r="D477" s="63">
        <f t="shared" ca="1" si="55"/>
        <v>1155.2585022481487</v>
      </c>
      <c r="E477" s="63">
        <f t="shared" ca="1" si="50"/>
        <v>0.6339166055804526</v>
      </c>
      <c r="F477" s="63">
        <f t="shared" ca="1" si="51"/>
        <v>1.8014683826747755</v>
      </c>
      <c r="G477" s="63">
        <f t="shared" ca="1" si="52"/>
        <v>1157.0599706308235</v>
      </c>
      <c r="H477" s="63">
        <f t="shared" ca="1" si="53"/>
        <v>2.4353849882552367</v>
      </c>
    </row>
    <row r="478" spans="1:8" x14ac:dyDescent="0.25">
      <c r="A478" s="1">
        <v>463</v>
      </c>
      <c r="B478" s="63">
        <f t="shared" ca="1" si="49"/>
        <v>0.73900923457627388</v>
      </c>
      <c r="C478" s="63">
        <f t="shared" ca="1" si="54"/>
        <v>1155.3635948771446</v>
      </c>
      <c r="D478" s="63">
        <f t="shared" ca="1" si="55"/>
        <v>1157.0599706308235</v>
      </c>
      <c r="E478" s="63">
        <f t="shared" ca="1" si="50"/>
        <v>1.6963757536789217</v>
      </c>
      <c r="F478" s="63">
        <f t="shared" ca="1" si="51"/>
        <v>1.5389478738354883</v>
      </c>
      <c r="G478" s="63">
        <f t="shared" ca="1" si="52"/>
        <v>1158.598918504659</v>
      </c>
      <c r="H478" s="63">
        <f t="shared" ca="1" si="53"/>
        <v>3.23532362751439</v>
      </c>
    </row>
    <row r="479" spans="1:8" x14ac:dyDescent="0.25">
      <c r="A479" s="1">
        <v>464</v>
      </c>
      <c r="B479" s="63">
        <f t="shared" ca="1" si="49"/>
        <v>4.1280001225035337</v>
      </c>
      <c r="C479" s="63">
        <f t="shared" ca="1" si="54"/>
        <v>1159.4915949996482</v>
      </c>
      <c r="D479" s="63">
        <f t="shared" ca="1" si="55"/>
        <v>1159.4915949996482</v>
      </c>
      <c r="E479" s="63">
        <f t="shared" ca="1" si="50"/>
        <v>0</v>
      </c>
      <c r="F479" s="63">
        <f t="shared" ca="1" si="51"/>
        <v>1.4059068782849282</v>
      </c>
      <c r="G479" s="63">
        <f t="shared" ca="1" si="52"/>
        <v>1160.8975018779331</v>
      </c>
      <c r="H479" s="63">
        <f t="shared" ca="1" si="53"/>
        <v>1.4059068782848954</v>
      </c>
    </row>
    <row r="480" spans="1:8" x14ac:dyDescent="0.25">
      <c r="A480" s="1">
        <v>465</v>
      </c>
      <c r="B480" s="63">
        <f t="shared" ca="1" si="49"/>
        <v>2.9536001607653035</v>
      </c>
      <c r="C480" s="63">
        <f t="shared" ca="1" si="54"/>
        <v>1162.4451951604135</v>
      </c>
      <c r="D480" s="63">
        <f t="shared" ca="1" si="55"/>
        <v>1162.4451951604135</v>
      </c>
      <c r="E480" s="63">
        <f t="shared" ca="1" si="50"/>
        <v>0</v>
      </c>
      <c r="F480" s="63">
        <f t="shared" ca="1" si="51"/>
        <v>1.6997205647204652</v>
      </c>
      <c r="G480" s="63">
        <f t="shared" ca="1" si="52"/>
        <v>1164.1449157251341</v>
      </c>
      <c r="H480" s="63">
        <f t="shared" ca="1" si="53"/>
        <v>1.6997205647205647</v>
      </c>
    </row>
    <row r="481" spans="1:8" x14ac:dyDescent="0.25">
      <c r="A481" s="1">
        <v>466</v>
      </c>
      <c r="B481" s="63">
        <f t="shared" ca="1" si="49"/>
        <v>4.9257415050088627</v>
      </c>
      <c r="C481" s="63">
        <f t="shared" ca="1" si="54"/>
        <v>1167.3709366654223</v>
      </c>
      <c r="D481" s="63">
        <f t="shared" ca="1" si="55"/>
        <v>1167.3709366654223</v>
      </c>
      <c r="E481" s="63">
        <f t="shared" ca="1" si="50"/>
        <v>0</v>
      </c>
      <c r="F481" s="63">
        <f t="shared" ca="1" si="51"/>
        <v>2.6187196756052806</v>
      </c>
      <c r="G481" s="63">
        <f t="shared" ca="1" si="52"/>
        <v>1169.9896563410275</v>
      </c>
      <c r="H481" s="63">
        <f t="shared" ca="1" si="53"/>
        <v>2.6187196756052344</v>
      </c>
    </row>
    <row r="482" spans="1:8" x14ac:dyDescent="0.25">
      <c r="A482" s="1">
        <v>467</v>
      </c>
      <c r="B482" s="63">
        <f t="shared" ca="1" si="49"/>
        <v>2.0568508580092719</v>
      </c>
      <c r="C482" s="63">
        <f t="shared" ca="1" si="54"/>
        <v>1169.4277875234316</v>
      </c>
      <c r="D482" s="63">
        <f t="shared" ca="1" si="55"/>
        <v>1169.9896563410275</v>
      </c>
      <c r="E482" s="63">
        <f t="shared" ca="1" si="50"/>
        <v>0.56186881759595053</v>
      </c>
      <c r="F482" s="63">
        <f t="shared" ca="1" si="51"/>
        <v>2.0863818312460625</v>
      </c>
      <c r="G482" s="63">
        <f t="shared" ca="1" si="52"/>
        <v>1172.0760381722737</v>
      </c>
      <c r="H482" s="63">
        <f t="shared" ca="1" si="53"/>
        <v>2.6482506488421222</v>
      </c>
    </row>
    <row r="483" spans="1:8" x14ac:dyDescent="0.25">
      <c r="A483" s="1">
        <v>468</v>
      </c>
      <c r="B483" s="63">
        <f t="shared" ca="1" si="49"/>
        <v>2.1338705591652589</v>
      </c>
      <c r="C483" s="63">
        <f t="shared" ca="1" si="54"/>
        <v>1171.5616580825968</v>
      </c>
      <c r="D483" s="63">
        <f t="shared" ca="1" si="55"/>
        <v>1172.0760381722737</v>
      </c>
      <c r="E483" s="63">
        <f t="shared" ca="1" si="50"/>
        <v>0.51438008967693349</v>
      </c>
      <c r="F483" s="63">
        <f t="shared" ca="1" si="51"/>
        <v>1.2510060804814267</v>
      </c>
      <c r="G483" s="63">
        <f t="shared" ca="1" si="52"/>
        <v>1173.3270442527551</v>
      </c>
      <c r="H483" s="63">
        <f t="shared" ca="1" si="53"/>
        <v>1.7653861701583082</v>
      </c>
    </row>
    <row r="484" spans="1:8" x14ac:dyDescent="0.25">
      <c r="A484" s="1">
        <v>469</v>
      </c>
      <c r="B484" s="63">
        <f t="shared" ca="1" si="49"/>
        <v>4.2711617631780792</v>
      </c>
      <c r="C484" s="63">
        <f t="shared" ca="1" si="54"/>
        <v>1175.8328198457748</v>
      </c>
      <c r="D484" s="63">
        <f t="shared" ca="1" si="55"/>
        <v>1175.8328198457748</v>
      </c>
      <c r="E484" s="63">
        <f t="shared" ca="1" si="50"/>
        <v>0</v>
      </c>
      <c r="F484" s="63">
        <f t="shared" ca="1" si="51"/>
        <v>1.2699332207354257</v>
      </c>
      <c r="G484" s="63">
        <f t="shared" ca="1" si="52"/>
        <v>1177.1027530665103</v>
      </c>
      <c r="H484" s="63">
        <f t="shared" ca="1" si="53"/>
        <v>1.2699332207355383</v>
      </c>
    </row>
    <row r="485" spans="1:8" x14ac:dyDescent="0.25">
      <c r="A485" s="1">
        <v>470</v>
      </c>
      <c r="B485" s="63">
        <f t="shared" ca="1" si="49"/>
        <v>2.849587729031819</v>
      </c>
      <c r="C485" s="63">
        <f t="shared" ca="1" si="54"/>
        <v>1178.6824075748066</v>
      </c>
      <c r="D485" s="63">
        <f t="shared" ca="1" si="55"/>
        <v>1178.6824075748066</v>
      </c>
      <c r="E485" s="63">
        <f t="shared" ca="1" si="50"/>
        <v>0</v>
      </c>
      <c r="F485" s="63">
        <f t="shared" ca="1" si="51"/>
        <v>2.1448401238692969</v>
      </c>
      <c r="G485" s="63">
        <f t="shared" ca="1" si="52"/>
        <v>1180.8272476986758</v>
      </c>
      <c r="H485" s="63">
        <f t="shared" ca="1" si="53"/>
        <v>2.1448401238692441</v>
      </c>
    </row>
    <row r="486" spans="1:8" x14ac:dyDescent="0.25">
      <c r="A486" s="1">
        <v>471</v>
      </c>
      <c r="B486" s="63">
        <f t="shared" ca="1" si="49"/>
        <v>0.75469909608627095</v>
      </c>
      <c r="C486" s="63">
        <f t="shared" ca="1" si="54"/>
        <v>1179.4371066708929</v>
      </c>
      <c r="D486" s="63">
        <f t="shared" ca="1" si="55"/>
        <v>1180.8272476986758</v>
      </c>
      <c r="E486" s="63">
        <f t="shared" ca="1" si="50"/>
        <v>1.3901410277828745</v>
      </c>
      <c r="F486" s="63">
        <f t="shared" ca="1" si="51"/>
        <v>1.6051996417499861</v>
      </c>
      <c r="G486" s="63">
        <f t="shared" ca="1" si="52"/>
        <v>1182.4324473404258</v>
      </c>
      <c r="H486" s="63">
        <f t="shared" ca="1" si="53"/>
        <v>2.9953406695328795</v>
      </c>
    </row>
    <row r="487" spans="1:8" x14ac:dyDescent="0.25">
      <c r="A487" s="1">
        <v>472</v>
      </c>
      <c r="B487" s="63">
        <f t="shared" ca="1" si="49"/>
        <v>0.38257637181146331</v>
      </c>
      <c r="C487" s="63">
        <f t="shared" ca="1" si="54"/>
        <v>1179.8196830427044</v>
      </c>
      <c r="D487" s="63">
        <f t="shared" ca="1" si="55"/>
        <v>1182.4324473404258</v>
      </c>
      <c r="E487" s="63">
        <f t="shared" ca="1" si="50"/>
        <v>2.6127642977214691</v>
      </c>
      <c r="F487" s="63">
        <f t="shared" ca="1" si="51"/>
        <v>1.7177296590354834</v>
      </c>
      <c r="G487" s="63">
        <f t="shared" ca="1" si="52"/>
        <v>1184.1501769994613</v>
      </c>
      <c r="H487" s="63">
        <f t="shared" ca="1" si="53"/>
        <v>4.3304939567569818</v>
      </c>
    </row>
    <row r="488" spans="1:8" x14ac:dyDescent="0.25">
      <c r="A488" s="1">
        <v>473</v>
      </c>
      <c r="B488" s="63">
        <f t="shared" ca="1" si="49"/>
        <v>4.6972125205113677</v>
      </c>
      <c r="C488" s="63">
        <f t="shared" ca="1" si="54"/>
        <v>1184.5168955632157</v>
      </c>
      <c r="D488" s="63">
        <f t="shared" ca="1" si="55"/>
        <v>1184.5168955632157</v>
      </c>
      <c r="E488" s="63">
        <f t="shared" ca="1" si="50"/>
        <v>0</v>
      </c>
      <c r="F488" s="63">
        <f t="shared" ca="1" si="51"/>
        <v>1.6929026879893636</v>
      </c>
      <c r="G488" s="63">
        <f t="shared" ca="1" si="52"/>
        <v>1186.209798251205</v>
      </c>
      <c r="H488" s="63">
        <f t="shared" ca="1" si="53"/>
        <v>1.6929026879893172</v>
      </c>
    </row>
    <row r="489" spans="1:8" x14ac:dyDescent="0.25">
      <c r="A489" s="1">
        <v>474</v>
      </c>
      <c r="B489" s="63">
        <f t="shared" ca="1" si="49"/>
        <v>3.5384100620441679</v>
      </c>
      <c r="C489" s="63">
        <f t="shared" ca="1" si="54"/>
        <v>1188.05530562526</v>
      </c>
      <c r="D489" s="63">
        <f t="shared" ca="1" si="55"/>
        <v>1188.05530562526</v>
      </c>
      <c r="E489" s="63">
        <f t="shared" ca="1" si="50"/>
        <v>0</v>
      </c>
      <c r="F489" s="63">
        <f t="shared" ca="1" si="51"/>
        <v>2.3705353237054632</v>
      </c>
      <c r="G489" s="63">
        <f t="shared" ca="1" si="52"/>
        <v>1190.4258409489655</v>
      </c>
      <c r="H489" s="63">
        <f t="shared" ca="1" si="53"/>
        <v>2.3705353237055533</v>
      </c>
    </row>
    <row r="490" spans="1:8" x14ac:dyDescent="0.25">
      <c r="A490" s="1">
        <v>475</v>
      </c>
      <c r="B490" s="63">
        <f t="shared" ca="1" si="49"/>
        <v>2.3741608212378633</v>
      </c>
      <c r="C490" s="63">
        <f t="shared" ca="1" si="54"/>
        <v>1190.4294664464978</v>
      </c>
      <c r="D490" s="63">
        <f t="shared" ca="1" si="55"/>
        <v>1190.4294664464978</v>
      </c>
      <c r="E490" s="63">
        <f t="shared" ca="1" si="50"/>
        <v>0</v>
      </c>
      <c r="F490" s="63">
        <f t="shared" ca="1" si="51"/>
        <v>1.0662913971249024</v>
      </c>
      <c r="G490" s="63">
        <f t="shared" ca="1" si="52"/>
        <v>1191.4957578436226</v>
      </c>
      <c r="H490" s="63">
        <f t="shared" ca="1" si="53"/>
        <v>1.0662913971248145</v>
      </c>
    </row>
    <row r="491" spans="1:8" x14ac:dyDescent="0.25">
      <c r="A491" s="1">
        <v>476</v>
      </c>
      <c r="B491" s="63">
        <f t="shared" ca="1" si="49"/>
        <v>4.6192495699390177</v>
      </c>
      <c r="C491" s="63">
        <f t="shared" ca="1" si="54"/>
        <v>1195.0487160164369</v>
      </c>
      <c r="D491" s="63">
        <f t="shared" ca="1" si="55"/>
        <v>1195.0487160164369</v>
      </c>
      <c r="E491" s="63">
        <f t="shared" ca="1" si="50"/>
        <v>0</v>
      </c>
      <c r="F491" s="63">
        <f t="shared" ca="1" si="51"/>
        <v>2.5649124207183784</v>
      </c>
      <c r="G491" s="63">
        <f t="shared" ca="1" si="52"/>
        <v>1197.6136284371553</v>
      </c>
      <c r="H491" s="63">
        <f t="shared" ca="1" si="53"/>
        <v>2.5649124207184286</v>
      </c>
    </row>
    <row r="492" spans="1:8" x14ac:dyDescent="0.25">
      <c r="A492" s="1">
        <v>477</v>
      </c>
      <c r="B492" s="63">
        <f t="shared" ca="1" si="49"/>
        <v>3.693919433115413</v>
      </c>
      <c r="C492" s="63">
        <f t="shared" ca="1" si="54"/>
        <v>1198.7426354495524</v>
      </c>
      <c r="D492" s="63">
        <f t="shared" ca="1" si="55"/>
        <v>1198.7426354495524</v>
      </c>
      <c r="E492" s="63">
        <f t="shared" ca="1" si="50"/>
        <v>0</v>
      </c>
      <c r="F492" s="63">
        <f t="shared" ca="1" si="51"/>
        <v>2.9036081690507825</v>
      </c>
      <c r="G492" s="63">
        <f t="shared" ca="1" si="52"/>
        <v>1201.6462436186032</v>
      </c>
      <c r="H492" s="63">
        <f t="shared" ca="1" si="53"/>
        <v>2.9036081690508126</v>
      </c>
    </row>
    <row r="493" spans="1:8" x14ac:dyDescent="0.25">
      <c r="A493" s="1">
        <v>478</v>
      </c>
      <c r="B493" s="63">
        <f t="shared" ca="1" si="49"/>
        <v>0.24437009535842935</v>
      </c>
      <c r="C493" s="63">
        <f t="shared" ca="1" si="54"/>
        <v>1198.9870055449107</v>
      </c>
      <c r="D493" s="63">
        <f t="shared" ca="1" si="55"/>
        <v>1201.6462436186032</v>
      </c>
      <c r="E493" s="63">
        <f t="shared" ca="1" si="50"/>
        <v>2.6592380736924497</v>
      </c>
      <c r="F493" s="63">
        <f t="shared" ca="1" si="51"/>
        <v>2.036821353834084</v>
      </c>
      <c r="G493" s="63">
        <f t="shared" ca="1" si="52"/>
        <v>1203.6830649724373</v>
      </c>
      <c r="H493" s="63">
        <f t="shared" ca="1" si="53"/>
        <v>4.6960594275265066</v>
      </c>
    </row>
    <row r="494" spans="1:8" x14ac:dyDescent="0.25">
      <c r="A494" s="1">
        <v>479</v>
      </c>
      <c r="B494" s="63">
        <f t="shared" ca="1" si="49"/>
        <v>0.70224360592885005</v>
      </c>
      <c r="C494" s="63">
        <f t="shared" ca="1" si="54"/>
        <v>1199.6892491508395</v>
      </c>
      <c r="D494" s="63">
        <f t="shared" ca="1" si="55"/>
        <v>1203.6830649724373</v>
      </c>
      <c r="E494" s="63">
        <f t="shared" ca="1" si="50"/>
        <v>3.9938158215977637</v>
      </c>
      <c r="F494" s="63">
        <f t="shared" ca="1" si="51"/>
        <v>2.4590809785100101</v>
      </c>
      <c r="G494" s="63">
        <f t="shared" ca="1" si="52"/>
        <v>1206.1421459509472</v>
      </c>
      <c r="H494" s="63">
        <f t="shared" ca="1" si="53"/>
        <v>6.4528968001077374</v>
      </c>
    </row>
    <row r="495" spans="1:8" x14ac:dyDescent="0.25">
      <c r="A495" s="1">
        <v>480</v>
      </c>
      <c r="B495" s="63">
        <f t="shared" ca="1" si="49"/>
        <v>6.8894838658611901E-2</v>
      </c>
      <c r="C495" s="63">
        <f t="shared" ca="1" si="54"/>
        <v>1199.7581439894982</v>
      </c>
      <c r="D495" s="63">
        <f t="shared" ca="1" si="55"/>
        <v>1206.1421459509472</v>
      </c>
      <c r="E495" s="63">
        <f t="shared" ca="1" si="50"/>
        <v>6.3840019614490302</v>
      </c>
      <c r="F495" s="63">
        <f t="shared" ca="1" si="51"/>
        <v>1.3926769229031914</v>
      </c>
      <c r="G495" s="63">
        <f t="shared" ca="1" si="52"/>
        <v>1207.5348228738503</v>
      </c>
      <c r="H495" s="63">
        <f t="shared" ca="1" si="53"/>
        <v>7.7766788843521226</v>
      </c>
    </row>
    <row r="496" spans="1:8" x14ac:dyDescent="0.25">
      <c r="A496" s="1">
        <v>481</v>
      </c>
      <c r="B496" s="63">
        <f t="shared" ca="1" si="49"/>
        <v>0.75013101308883834</v>
      </c>
      <c r="C496" s="63">
        <f t="shared" ca="1" si="54"/>
        <v>1200.508275002587</v>
      </c>
      <c r="D496" s="63">
        <f t="shared" ca="1" si="55"/>
        <v>1207.5348228738503</v>
      </c>
      <c r="E496" s="63">
        <f t="shared" ca="1" si="50"/>
        <v>7.0265478712633467</v>
      </c>
      <c r="F496" s="63">
        <f t="shared" ca="1" si="51"/>
        <v>2.1080427421769992</v>
      </c>
      <c r="G496" s="63">
        <f t="shared" ca="1" si="52"/>
        <v>1209.6428656160274</v>
      </c>
      <c r="H496" s="63">
        <f t="shared" ca="1" si="53"/>
        <v>9.1345906134404231</v>
      </c>
    </row>
    <row r="497" spans="1:8" x14ac:dyDescent="0.25">
      <c r="A497" s="1">
        <v>482</v>
      </c>
      <c r="B497" s="63">
        <f t="shared" ca="1" si="49"/>
        <v>1.2815820339046597</v>
      </c>
      <c r="C497" s="63">
        <f t="shared" ca="1" si="54"/>
        <v>1201.7898570364916</v>
      </c>
      <c r="D497" s="63">
        <f t="shared" ca="1" si="55"/>
        <v>1209.6428656160274</v>
      </c>
      <c r="E497" s="63">
        <f t="shared" ca="1" si="50"/>
        <v>7.8530085795357536</v>
      </c>
      <c r="F497" s="63">
        <f t="shared" ca="1" si="51"/>
        <v>2.7917986324578279</v>
      </c>
      <c r="G497" s="63">
        <f t="shared" ca="1" si="52"/>
        <v>1212.4346642484852</v>
      </c>
      <c r="H497" s="63">
        <f t="shared" ca="1" si="53"/>
        <v>10.644807211993566</v>
      </c>
    </row>
    <row r="498" spans="1:8" x14ac:dyDescent="0.25">
      <c r="A498" s="1">
        <v>483</v>
      </c>
      <c r="B498" s="63">
        <f t="shared" ca="1" si="49"/>
        <v>1.8675228437124853</v>
      </c>
      <c r="C498" s="63">
        <f t="shared" ca="1" si="54"/>
        <v>1203.6573798802042</v>
      </c>
      <c r="D498" s="63">
        <f t="shared" ca="1" si="55"/>
        <v>1212.4346642484852</v>
      </c>
      <c r="E498" s="63">
        <f t="shared" ca="1" si="50"/>
        <v>8.7772843682810162</v>
      </c>
      <c r="F498" s="63">
        <f t="shared" ca="1" si="51"/>
        <v>1.8951969261835349</v>
      </c>
      <c r="G498" s="63">
        <f t="shared" ca="1" si="52"/>
        <v>1214.3298611746688</v>
      </c>
      <c r="H498" s="63">
        <f t="shared" ca="1" si="53"/>
        <v>10.67248129446466</v>
      </c>
    </row>
    <row r="499" spans="1:8" x14ac:dyDescent="0.25">
      <c r="A499" s="1">
        <v>484</v>
      </c>
      <c r="B499" s="63">
        <f t="shared" ca="1" si="49"/>
        <v>1.8191508734520996</v>
      </c>
      <c r="C499" s="63">
        <f t="shared" ca="1" si="54"/>
        <v>1205.4765307536563</v>
      </c>
      <c r="D499" s="63">
        <f t="shared" ca="1" si="55"/>
        <v>1214.3298611746688</v>
      </c>
      <c r="E499" s="63">
        <f t="shared" ca="1" si="50"/>
        <v>8.8533304210125152</v>
      </c>
      <c r="F499" s="63">
        <f t="shared" ca="1" si="51"/>
        <v>2.2423525201921923</v>
      </c>
      <c r="G499" s="63">
        <f t="shared" ca="1" si="52"/>
        <v>1216.5722136948611</v>
      </c>
      <c r="H499" s="63">
        <f t="shared" ca="1" si="53"/>
        <v>11.095682941204814</v>
      </c>
    </row>
    <row r="500" spans="1:8" x14ac:dyDescent="0.25">
      <c r="A500" s="1">
        <v>485</v>
      </c>
      <c r="B500" s="63">
        <f t="shared" ca="1" si="49"/>
        <v>1.4513559974913042</v>
      </c>
      <c r="C500" s="63">
        <f t="shared" ca="1" si="54"/>
        <v>1206.9278867511475</v>
      </c>
      <c r="D500" s="63">
        <f t="shared" ca="1" si="55"/>
        <v>1216.5722136948611</v>
      </c>
      <c r="E500" s="63">
        <f t="shared" ca="1" si="50"/>
        <v>9.6443269437136223</v>
      </c>
      <c r="F500" s="63">
        <f t="shared" ca="1" si="51"/>
        <v>2.2849973026235633</v>
      </c>
      <c r="G500" s="63">
        <f t="shared" ca="1" si="52"/>
        <v>1218.8572109974848</v>
      </c>
      <c r="H500" s="63">
        <f t="shared" ca="1" si="53"/>
        <v>11.929324246337274</v>
      </c>
    </row>
    <row r="501" spans="1:8" x14ac:dyDescent="0.25">
      <c r="A501" s="1">
        <v>486</v>
      </c>
      <c r="B501" s="63">
        <f t="shared" ca="1" si="49"/>
        <v>4.9277834034323158</v>
      </c>
      <c r="C501" s="63">
        <f t="shared" ca="1" si="54"/>
        <v>1211.8556701545799</v>
      </c>
      <c r="D501" s="63">
        <f t="shared" ca="1" si="55"/>
        <v>1218.8572109974848</v>
      </c>
      <c r="E501" s="63">
        <f t="shared" ca="1" si="50"/>
        <v>7.0015408429048875</v>
      </c>
      <c r="F501" s="63">
        <f t="shared" ca="1" si="51"/>
        <v>1.5518689543946562</v>
      </c>
      <c r="G501" s="63">
        <f t="shared" ca="1" si="52"/>
        <v>1220.4090799518794</v>
      </c>
      <c r="H501" s="63">
        <f t="shared" ca="1" si="53"/>
        <v>8.5534097972995369</v>
      </c>
    </row>
    <row r="502" spans="1:8" x14ac:dyDescent="0.25">
      <c r="A502" s="1">
        <v>487</v>
      </c>
      <c r="B502" s="63">
        <f t="shared" ca="1" si="49"/>
        <v>2.2106168621100064</v>
      </c>
      <c r="C502" s="63">
        <f t="shared" ca="1" si="54"/>
        <v>1214.06628701669</v>
      </c>
      <c r="D502" s="63">
        <f t="shared" ca="1" si="55"/>
        <v>1220.4090799518794</v>
      </c>
      <c r="E502" s="63">
        <f t="shared" ca="1" si="50"/>
        <v>6.3427929351894363</v>
      </c>
      <c r="F502" s="63">
        <f t="shared" ca="1" si="51"/>
        <v>1.7713799266400607</v>
      </c>
      <c r="G502" s="63">
        <f t="shared" ca="1" si="52"/>
        <v>1222.1804598785195</v>
      </c>
      <c r="H502" s="63">
        <f t="shared" ca="1" si="53"/>
        <v>8.1141728618295019</v>
      </c>
    </row>
    <row r="503" spans="1:8" x14ac:dyDescent="0.25">
      <c r="A503" s="1">
        <v>488</v>
      </c>
      <c r="B503" s="63">
        <f t="shared" ca="1" si="49"/>
        <v>3.0412743746476298</v>
      </c>
      <c r="C503" s="63">
        <f t="shared" ca="1" si="54"/>
        <v>1217.1075613913376</v>
      </c>
      <c r="D503" s="63">
        <f t="shared" ca="1" si="55"/>
        <v>1222.1804598785195</v>
      </c>
      <c r="E503" s="63">
        <f t="shared" ca="1" si="50"/>
        <v>5.0728984871818739</v>
      </c>
      <c r="F503" s="63">
        <f t="shared" ca="1" si="51"/>
        <v>3.3907110543001715</v>
      </c>
      <c r="G503" s="63">
        <f t="shared" ca="1" si="52"/>
        <v>1225.5711709328198</v>
      </c>
      <c r="H503" s="63">
        <f t="shared" ca="1" si="53"/>
        <v>8.4636095414821284</v>
      </c>
    </row>
    <row r="504" spans="1:8" x14ac:dyDescent="0.25">
      <c r="A504" s="1">
        <v>489</v>
      </c>
      <c r="B504" s="63">
        <f t="shared" ca="1" si="49"/>
        <v>0.50037842887565742</v>
      </c>
      <c r="C504" s="63">
        <f t="shared" ca="1" si="54"/>
        <v>1217.6079398202132</v>
      </c>
      <c r="D504" s="63">
        <f t="shared" ca="1" si="55"/>
        <v>1225.5711709328198</v>
      </c>
      <c r="E504" s="63">
        <f t="shared" ca="1" si="50"/>
        <v>7.963231112606536</v>
      </c>
      <c r="F504" s="63">
        <f t="shared" ca="1" si="51"/>
        <v>2.8314273174100006</v>
      </c>
      <c r="G504" s="63">
        <f t="shared" ca="1" si="52"/>
        <v>1228.4025982502299</v>
      </c>
      <c r="H504" s="63">
        <f t="shared" ca="1" si="53"/>
        <v>10.794658430016625</v>
      </c>
    </row>
    <row r="505" spans="1:8" x14ac:dyDescent="0.25">
      <c r="A505" s="1">
        <v>490</v>
      </c>
      <c r="B505" s="63">
        <f t="shared" ca="1" si="49"/>
        <v>0.70958849813003988</v>
      </c>
      <c r="C505" s="63">
        <f t="shared" ca="1" si="54"/>
        <v>1218.3175283183432</v>
      </c>
      <c r="D505" s="63">
        <f t="shared" ca="1" si="55"/>
        <v>1228.4025982502299</v>
      </c>
      <c r="E505" s="63">
        <f t="shared" ca="1" si="50"/>
        <v>10.085069931886665</v>
      </c>
      <c r="F505" s="63">
        <f t="shared" ca="1" si="51"/>
        <v>1.0389416804268952</v>
      </c>
      <c r="G505" s="63">
        <f t="shared" ca="1" si="52"/>
        <v>1229.4415399306567</v>
      </c>
      <c r="H505" s="63">
        <f t="shared" ca="1" si="53"/>
        <v>11.124011612313552</v>
      </c>
    </row>
    <row r="506" spans="1:8" x14ac:dyDescent="0.25">
      <c r="A506" s="1">
        <v>491</v>
      </c>
      <c r="B506" s="63">
        <f t="shared" ca="1" si="49"/>
        <v>3.5395615200394808</v>
      </c>
      <c r="C506" s="63">
        <f t="shared" ca="1" si="54"/>
        <v>1221.8570898383828</v>
      </c>
      <c r="D506" s="63">
        <f t="shared" ca="1" si="55"/>
        <v>1229.4415399306567</v>
      </c>
      <c r="E506" s="63">
        <f t="shared" ca="1" si="50"/>
        <v>7.5844500922739826</v>
      </c>
      <c r="F506" s="63">
        <f t="shared" ca="1" si="51"/>
        <v>2.5316524234737665</v>
      </c>
      <c r="G506" s="63">
        <f t="shared" ca="1" si="52"/>
        <v>1231.9731923541306</v>
      </c>
      <c r="H506" s="63">
        <f t="shared" ca="1" si="53"/>
        <v>10.116102515747798</v>
      </c>
    </row>
    <row r="507" spans="1:8" x14ac:dyDescent="0.25">
      <c r="A507" s="1">
        <v>492</v>
      </c>
      <c r="B507" s="63">
        <f t="shared" ca="1" si="49"/>
        <v>2.1867452308796507</v>
      </c>
      <c r="C507" s="63">
        <f t="shared" ca="1" si="54"/>
        <v>1224.0438350692625</v>
      </c>
      <c r="D507" s="63">
        <f t="shared" ca="1" si="55"/>
        <v>1231.9731923541306</v>
      </c>
      <c r="E507" s="63">
        <f t="shared" ca="1" si="50"/>
        <v>7.9293572848680469</v>
      </c>
      <c r="F507" s="63">
        <f t="shared" ca="1" si="51"/>
        <v>2.3533109187603811</v>
      </c>
      <c r="G507" s="63">
        <f t="shared" ca="1" si="52"/>
        <v>1234.3265032728909</v>
      </c>
      <c r="H507" s="63">
        <f t="shared" ca="1" si="53"/>
        <v>10.282668203628418</v>
      </c>
    </row>
    <row r="508" spans="1:8" x14ac:dyDescent="0.25">
      <c r="A508" s="1">
        <v>493</v>
      </c>
      <c r="B508" s="63">
        <f t="shared" ca="1" si="49"/>
        <v>4.653615924522799</v>
      </c>
      <c r="C508" s="63">
        <f t="shared" ca="1" si="54"/>
        <v>1228.6974509937854</v>
      </c>
      <c r="D508" s="63">
        <f t="shared" ca="1" si="55"/>
        <v>1234.3265032728909</v>
      </c>
      <c r="E508" s="63">
        <f t="shared" ca="1" si="50"/>
        <v>5.6290522791055082</v>
      </c>
      <c r="F508" s="63">
        <f t="shared" ca="1" si="51"/>
        <v>2.3647451653897718</v>
      </c>
      <c r="G508" s="63">
        <f t="shared" ca="1" si="52"/>
        <v>1236.6912484382808</v>
      </c>
      <c r="H508" s="63">
        <f t="shared" ca="1" si="53"/>
        <v>7.9937974444953852</v>
      </c>
    </row>
    <row r="509" spans="1:8" x14ac:dyDescent="0.25">
      <c r="A509" s="1">
        <v>494</v>
      </c>
      <c r="B509" s="63">
        <f t="shared" ca="1" si="49"/>
        <v>0.29280659351214822</v>
      </c>
      <c r="C509" s="63">
        <f t="shared" ca="1" si="54"/>
        <v>1228.9902575872975</v>
      </c>
      <c r="D509" s="63">
        <f t="shared" ca="1" si="55"/>
        <v>1236.6912484382808</v>
      </c>
      <c r="E509" s="63">
        <f t="shared" ca="1" si="50"/>
        <v>7.7009908509833167</v>
      </c>
      <c r="F509" s="63">
        <f t="shared" ca="1" si="51"/>
        <v>1.5572702817088486</v>
      </c>
      <c r="G509" s="63">
        <f t="shared" ca="1" si="52"/>
        <v>1238.2485187199898</v>
      </c>
      <c r="H509" s="63">
        <f t="shared" ca="1" si="53"/>
        <v>9.2582611326922688</v>
      </c>
    </row>
    <row r="510" spans="1:8" x14ac:dyDescent="0.25">
      <c r="A510" s="1">
        <v>495</v>
      </c>
      <c r="B510" s="63">
        <f t="shared" ca="1" si="49"/>
        <v>2.8456176471238854</v>
      </c>
      <c r="C510" s="63">
        <f t="shared" ca="1" si="54"/>
        <v>1231.8358752344213</v>
      </c>
      <c r="D510" s="63">
        <f t="shared" ca="1" si="55"/>
        <v>1238.2485187199898</v>
      </c>
      <c r="E510" s="63">
        <f t="shared" ca="1" si="50"/>
        <v>6.4126434855684238</v>
      </c>
      <c r="F510" s="63">
        <f t="shared" ca="1" si="51"/>
        <v>2.8603851065414574</v>
      </c>
      <c r="G510" s="63">
        <f t="shared" ca="1" si="52"/>
        <v>1241.1089038265313</v>
      </c>
      <c r="H510" s="63">
        <f t="shared" ca="1" si="53"/>
        <v>9.2730285921099949</v>
      </c>
    </row>
    <row r="511" spans="1:8" x14ac:dyDescent="0.25">
      <c r="A511" s="1">
        <v>496</v>
      </c>
      <c r="B511" s="63">
        <f t="shared" ca="1" si="49"/>
        <v>3.5677756908849179</v>
      </c>
      <c r="C511" s="63">
        <f t="shared" ca="1" si="54"/>
        <v>1235.4036509253062</v>
      </c>
      <c r="D511" s="63">
        <f t="shared" ca="1" si="55"/>
        <v>1241.1089038265313</v>
      </c>
      <c r="E511" s="63">
        <f t="shared" ca="1" si="50"/>
        <v>5.7052529012250943</v>
      </c>
      <c r="F511" s="63">
        <f t="shared" ca="1" si="51"/>
        <v>1.4789376521988853</v>
      </c>
      <c r="G511" s="63">
        <f t="shared" ca="1" si="52"/>
        <v>1242.5878414787303</v>
      </c>
      <c r="H511" s="63">
        <f t="shared" ca="1" si="53"/>
        <v>7.1841905534240595</v>
      </c>
    </row>
    <row r="512" spans="1:8" x14ac:dyDescent="0.25">
      <c r="A512" s="1">
        <v>497</v>
      </c>
      <c r="B512" s="63">
        <f t="shared" ca="1" si="49"/>
        <v>3.424275426545198</v>
      </c>
      <c r="C512" s="63">
        <f t="shared" ca="1" si="54"/>
        <v>1238.8279263518514</v>
      </c>
      <c r="D512" s="63">
        <f t="shared" ca="1" si="55"/>
        <v>1242.5878414787303</v>
      </c>
      <c r="E512" s="63">
        <f t="shared" ca="1" si="50"/>
        <v>3.7599151268789228</v>
      </c>
      <c r="F512" s="63">
        <f t="shared" ca="1" si="51"/>
        <v>1.6779366378875111</v>
      </c>
      <c r="G512" s="63">
        <f t="shared" ca="1" si="52"/>
        <v>1244.2657781166179</v>
      </c>
      <c r="H512" s="63">
        <f t="shared" ca="1" si="53"/>
        <v>5.4378517647664921</v>
      </c>
    </row>
    <row r="513" spans="1:8" x14ac:dyDescent="0.25">
      <c r="A513" s="1">
        <v>498</v>
      </c>
      <c r="B513" s="63">
        <f t="shared" ca="1" si="49"/>
        <v>4.8939949312099991</v>
      </c>
      <c r="C513" s="63">
        <f t="shared" ca="1" si="54"/>
        <v>1243.7219212830614</v>
      </c>
      <c r="D513" s="63">
        <f t="shared" ca="1" si="55"/>
        <v>1244.2657781166179</v>
      </c>
      <c r="E513" s="63">
        <f t="shared" ca="1" si="50"/>
        <v>0.54385683355644687</v>
      </c>
      <c r="F513" s="63">
        <f t="shared" ca="1" si="51"/>
        <v>2.5712421686796767</v>
      </c>
      <c r="G513" s="63">
        <f t="shared" ca="1" si="52"/>
        <v>1246.8370202852975</v>
      </c>
      <c r="H513" s="63">
        <f t="shared" ca="1" si="53"/>
        <v>3.1150990022360929</v>
      </c>
    </row>
    <row r="514" spans="1:8" x14ac:dyDescent="0.25">
      <c r="A514" s="1">
        <v>499</v>
      </c>
      <c r="B514" s="63">
        <f t="shared" ca="1" si="49"/>
        <v>4.6402634597901224</v>
      </c>
      <c r="C514" s="63">
        <f t="shared" ca="1" si="54"/>
        <v>1248.3621847428515</v>
      </c>
      <c r="D514" s="63">
        <f t="shared" ca="1" si="55"/>
        <v>1248.3621847428515</v>
      </c>
      <c r="E514" s="63">
        <f t="shared" ca="1" si="50"/>
        <v>0</v>
      </c>
      <c r="F514" s="63">
        <f t="shared" ca="1" si="51"/>
        <v>2.3743218281688705</v>
      </c>
      <c r="G514" s="63">
        <f t="shared" ca="1" si="52"/>
        <v>1250.7365065710203</v>
      </c>
      <c r="H514" s="63">
        <f t="shared" ca="1" si="53"/>
        <v>2.3743218281688314</v>
      </c>
    </row>
    <row r="515" spans="1:8" x14ac:dyDescent="0.25">
      <c r="A515" s="1">
        <v>500</v>
      </c>
      <c r="B515" s="63">
        <f t="shared" ca="1" si="49"/>
        <v>1.7179473799820837</v>
      </c>
      <c r="C515" s="63">
        <f t="shared" ca="1" si="54"/>
        <v>1250.0801321228334</v>
      </c>
      <c r="D515" s="63">
        <f t="shared" ca="1" si="55"/>
        <v>1250.7365065710203</v>
      </c>
      <c r="E515" s="63">
        <f t="shared" ca="1" si="50"/>
        <v>0.65637444818685253</v>
      </c>
      <c r="F515" s="63">
        <f t="shared" ca="1" si="51"/>
        <v>2.5356777428873452</v>
      </c>
      <c r="G515" s="63">
        <f t="shared" ca="1" si="52"/>
        <v>1253.2721843139077</v>
      </c>
      <c r="H515" s="63">
        <f t="shared" ca="1" si="53"/>
        <v>3.1920521910742536</v>
      </c>
    </row>
    <row r="516" spans="1:8" x14ac:dyDescent="0.25">
      <c r="A516" s="1">
        <v>501</v>
      </c>
      <c r="B516" s="63">
        <f t="shared" ca="1" si="49"/>
        <v>0.27631060437998456</v>
      </c>
      <c r="C516" s="63">
        <f t="shared" ca="1" si="54"/>
        <v>1250.3564427272133</v>
      </c>
      <c r="D516" s="63">
        <f t="shared" ca="1" si="55"/>
        <v>1253.2721843139077</v>
      </c>
      <c r="E516" s="63">
        <f t="shared" ca="1" si="50"/>
        <v>2.9157415866943666</v>
      </c>
      <c r="F516" s="63">
        <f t="shared" ca="1" si="51"/>
        <v>2.0585796922057624</v>
      </c>
      <c r="G516" s="63">
        <f t="shared" ca="1" si="52"/>
        <v>1255.3307640061134</v>
      </c>
      <c r="H516" s="63">
        <f t="shared" ca="1" si="53"/>
        <v>4.9743212789001063</v>
      </c>
    </row>
    <row r="517" spans="1:8" x14ac:dyDescent="0.25">
      <c r="A517" s="1">
        <v>502</v>
      </c>
      <c r="B517" s="63">
        <f t="shared" ca="1" si="49"/>
        <v>3.609491360552179</v>
      </c>
      <c r="C517" s="63">
        <f t="shared" ca="1" si="54"/>
        <v>1253.9659340877656</v>
      </c>
      <c r="D517" s="63">
        <f t="shared" ca="1" si="55"/>
        <v>1255.3307640061134</v>
      </c>
      <c r="E517" s="63">
        <f t="shared" ca="1" si="50"/>
        <v>1.364829918347823</v>
      </c>
      <c r="F517" s="63">
        <f t="shared" ca="1" si="51"/>
        <v>1.9948520067347459</v>
      </c>
      <c r="G517" s="63">
        <f t="shared" ca="1" si="52"/>
        <v>1257.3256160128483</v>
      </c>
      <c r="H517" s="63">
        <f t="shared" ca="1" si="53"/>
        <v>3.3596819250826684</v>
      </c>
    </row>
    <row r="518" spans="1:8" x14ac:dyDescent="0.25">
      <c r="A518" s="1">
        <v>503</v>
      </c>
      <c r="B518" s="63">
        <f t="shared" ca="1" si="49"/>
        <v>4.2324469709638999</v>
      </c>
      <c r="C518" s="63">
        <f t="shared" ca="1" si="54"/>
        <v>1258.1983810587294</v>
      </c>
      <c r="D518" s="63">
        <f t="shared" ca="1" si="55"/>
        <v>1258.1983810587294</v>
      </c>
      <c r="E518" s="63">
        <f t="shared" ca="1" si="50"/>
        <v>0</v>
      </c>
      <c r="F518" s="63">
        <f t="shared" ca="1" si="51"/>
        <v>1.3882579306585527</v>
      </c>
      <c r="G518" s="63">
        <f t="shared" ca="1" si="52"/>
        <v>1259.5866389893879</v>
      </c>
      <c r="H518" s="63">
        <f t="shared" ca="1" si="53"/>
        <v>1.388257930658483</v>
      </c>
    </row>
    <row r="519" spans="1:8" x14ac:dyDescent="0.25">
      <c r="A519" s="1">
        <v>504</v>
      </c>
      <c r="B519" s="63">
        <f t="shared" ca="1" si="49"/>
        <v>1.6449696289699629</v>
      </c>
      <c r="C519" s="63">
        <f t="shared" ca="1" si="54"/>
        <v>1259.8433506876993</v>
      </c>
      <c r="D519" s="63">
        <f t="shared" ca="1" si="55"/>
        <v>1259.8433506876993</v>
      </c>
      <c r="E519" s="63">
        <f t="shared" ca="1" si="50"/>
        <v>0</v>
      </c>
      <c r="F519" s="63">
        <f t="shared" ca="1" si="51"/>
        <v>3.106242813254843</v>
      </c>
      <c r="G519" s="63">
        <f t="shared" ca="1" si="52"/>
        <v>1262.9495935009541</v>
      </c>
      <c r="H519" s="63">
        <f t="shared" ca="1" si="53"/>
        <v>3.1062428132547666</v>
      </c>
    </row>
    <row r="520" spans="1:8" x14ac:dyDescent="0.25">
      <c r="A520" s="1">
        <v>505</v>
      </c>
      <c r="B520" s="63">
        <f t="shared" ca="1" si="49"/>
        <v>2.4964423475282951</v>
      </c>
      <c r="C520" s="63">
        <f t="shared" ca="1" si="54"/>
        <v>1262.3397930352276</v>
      </c>
      <c r="D520" s="63">
        <f t="shared" ca="1" si="55"/>
        <v>1262.9495935009541</v>
      </c>
      <c r="E520" s="63">
        <f t="shared" ca="1" si="50"/>
        <v>0.60980046572649371</v>
      </c>
      <c r="F520" s="63">
        <f t="shared" ca="1" si="51"/>
        <v>1.1842379649342667</v>
      </c>
      <c r="G520" s="63">
        <f t="shared" ca="1" si="52"/>
        <v>1264.1338314658883</v>
      </c>
      <c r="H520" s="63">
        <f t="shared" ca="1" si="53"/>
        <v>1.7940384306607484</v>
      </c>
    </row>
    <row r="521" spans="1:8" x14ac:dyDescent="0.25">
      <c r="A521" s="1">
        <v>506</v>
      </c>
      <c r="B521" s="63">
        <f t="shared" ca="1" si="49"/>
        <v>1.1585639737795073</v>
      </c>
      <c r="C521" s="63">
        <f t="shared" ca="1" si="54"/>
        <v>1263.4983570090071</v>
      </c>
      <c r="D521" s="63">
        <f t="shared" ca="1" si="55"/>
        <v>1264.1338314658883</v>
      </c>
      <c r="E521" s="63">
        <f t="shared" ca="1" si="50"/>
        <v>0.63547445688118387</v>
      </c>
      <c r="F521" s="63">
        <f t="shared" ca="1" si="51"/>
        <v>1.7109793746424378</v>
      </c>
      <c r="G521" s="63">
        <f t="shared" ca="1" si="52"/>
        <v>1265.8448108405307</v>
      </c>
      <c r="H521" s="63">
        <f t="shared" ca="1" si="53"/>
        <v>2.3464538315236041</v>
      </c>
    </row>
    <row r="522" spans="1:8" x14ac:dyDescent="0.25">
      <c r="A522" s="1">
        <v>507</v>
      </c>
      <c r="B522" s="63">
        <f t="shared" ca="1" si="49"/>
        <v>4.6968890738060294</v>
      </c>
      <c r="C522" s="63">
        <f t="shared" ca="1" si="54"/>
        <v>1268.1952460828131</v>
      </c>
      <c r="D522" s="63">
        <f t="shared" ca="1" si="55"/>
        <v>1268.1952460828131</v>
      </c>
      <c r="E522" s="63">
        <f t="shared" ca="1" si="50"/>
        <v>0</v>
      </c>
      <c r="F522" s="63">
        <f t="shared" ca="1" si="51"/>
        <v>1.4345087783300707</v>
      </c>
      <c r="G522" s="63">
        <f t="shared" ca="1" si="52"/>
        <v>1269.6297548611433</v>
      </c>
      <c r="H522" s="63">
        <f t="shared" ca="1" si="53"/>
        <v>1.4345087783301551</v>
      </c>
    </row>
    <row r="523" spans="1:8" x14ac:dyDescent="0.25">
      <c r="A523" s="1">
        <v>508</v>
      </c>
      <c r="B523" s="63">
        <f t="shared" ca="1" si="49"/>
        <v>2.6504426807145061</v>
      </c>
      <c r="C523" s="63">
        <f t="shared" ca="1" si="54"/>
        <v>1270.8456887635277</v>
      </c>
      <c r="D523" s="63">
        <f t="shared" ca="1" si="55"/>
        <v>1270.8456887635277</v>
      </c>
      <c r="E523" s="63">
        <f t="shared" ca="1" si="50"/>
        <v>0</v>
      </c>
      <c r="F523" s="63">
        <f t="shared" ca="1" si="51"/>
        <v>1.8985845704060895</v>
      </c>
      <c r="G523" s="63">
        <f t="shared" ca="1" si="52"/>
        <v>1272.7442733339337</v>
      </c>
      <c r="H523" s="63">
        <f t="shared" ca="1" si="53"/>
        <v>1.8985845704060011</v>
      </c>
    </row>
    <row r="524" spans="1:8" x14ac:dyDescent="0.25">
      <c r="A524" s="1">
        <v>509</v>
      </c>
      <c r="B524" s="63">
        <f t="shared" ca="1" si="49"/>
        <v>2.9084533544984943</v>
      </c>
      <c r="C524" s="63">
        <f t="shared" ca="1" si="54"/>
        <v>1273.7541421180263</v>
      </c>
      <c r="D524" s="63">
        <f t="shared" ca="1" si="55"/>
        <v>1273.7541421180263</v>
      </c>
      <c r="E524" s="63">
        <f t="shared" ca="1" si="50"/>
        <v>0</v>
      </c>
      <c r="F524" s="63">
        <f t="shared" ca="1" si="51"/>
        <v>2.7418444545555252</v>
      </c>
      <c r="G524" s="63">
        <f t="shared" ca="1" si="52"/>
        <v>1276.4959865725818</v>
      </c>
      <c r="H524" s="63">
        <f t="shared" ca="1" si="53"/>
        <v>2.7418444545555758</v>
      </c>
    </row>
    <row r="525" spans="1:8" x14ac:dyDescent="0.25">
      <c r="A525" s="1">
        <v>510</v>
      </c>
      <c r="B525" s="63">
        <f t="shared" ca="1" si="49"/>
        <v>4.5920451192518978</v>
      </c>
      <c r="C525" s="63">
        <f t="shared" ca="1" si="54"/>
        <v>1278.3461872372782</v>
      </c>
      <c r="D525" s="63">
        <f t="shared" ca="1" si="55"/>
        <v>1278.3461872372782</v>
      </c>
      <c r="E525" s="63">
        <f t="shared" ca="1" si="50"/>
        <v>0</v>
      </c>
      <c r="F525" s="63">
        <f t="shared" ca="1" si="51"/>
        <v>1.5291377376899109</v>
      </c>
      <c r="G525" s="63">
        <f t="shared" ca="1" si="52"/>
        <v>1279.8753249749682</v>
      </c>
      <c r="H525" s="63">
        <f t="shared" ca="1" si="53"/>
        <v>1.5291377376900073</v>
      </c>
    </row>
    <row r="526" spans="1:8" x14ac:dyDescent="0.25">
      <c r="A526" s="1">
        <v>511</v>
      </c>
      <c r="B526" s="63">
        <f t="shared" ca="1" si="49"/>
        <v>1.041164927805172</v>
      </c>
      <c r="C526" s="63">
        <f t="shared" ca="1" si="54"/>
        <v>1279.3873521650833</v>
      </c>
      <c r="D526" s="63">
        <f t="shared" ca="1" si="55"/>
        <v>1279.8753249749682</v>
      </c>
      <c r="E526" s="63">
        <f t="shared" ca="1" si="50"/>
        <v>0.48797280988492275</v>
      </c>
      <c r="F526" s="63">
        <f t="shared" ca="1" si="51"/>
        <v>2.0602965856345667</v>
      </c>
      <c r="G526" s="63">
        <f t="shared" ca="1" si="52"/>
        <v>1281.9356215606028</v>
      </c>
      <c r="H526" s="63">
        <f t="shared" ca="1" si="53"/>
        <v>2.5482693955195828</v>
      </c>
    </row>
    <row r="527" spans="1:8" x14ac:dyDescent="0.25">
      <c r="A527" s="1">
        <v>512</v>
      </c>
      <c r="B527" s="63">
        <f t="shared" ca="1" si="49"/>
        <v>3.1867098800600084</v>
      </c>
      <c r="C527" s="63">
        <f t="shared" ca="1" si="54"/>
        <v>1282.5740620451434</v>
      </c>
      <c r="D527" s="63">
        <f t="shared" ca="1" si="55"/>
        <v>1282.5740620451434</v>
      </c>
      <c r="E527" s="63">
        <f t="shared" ca="1" si="50"/>
        <v>0</v>
      </c>
      <c r="F527" s="63">
        <f t="shared" ca="1" si="51"/>
        <v>1.7356089808108803</v>
      </c>
      <c r="G527" s="63">
        <f t="shared" ca="1" si="52"/>
        <v>1284.3096710259542</v>
      </c>
      <c r="H527" s="63">
        <f t="shared" ca="1" si="53"/>
        <v>1.7356089808108663</v>
      </c>
    </row>
    <row r="528" spans="1:8" x14ac:dyDescent="0.25">
      <c r="A528" s="1">
        <v>513</v>
      </c>
      <c r="B528" s="63">
        <f t="shared" ref="B528:B591" ca="1" si="56">$B$4+RAND()*($B$5-$B$4)</f>
        <v>3.127506580365611</v>
      </c>
      <c r="C528" s="63">
        <f t="shared" ca="1" si="54"/>
        <v>1285.701568625509</v>
      </c>
      <c r="D528" s="63">
        <f t="shared" ca="1" si="55"/>
        <v>1285.701568625509</v>
      </c>
      <c r="E528" s="63">
        <f t="shared" ref="E528:E591" ca="1" si="57">D528-C528</f>
        <v>0</v>
      </c>
      <c r="F528" s="63">
        <f t="shared" ref="F528:F591" ca="1" si="58">NORMINV(RAND(),$B$8,$B$9)</f>
        <v>1.3667724620530801</v>
      </c>
      <c r="G528" s="63">
        <f t="shared" ref="G528:G591" ca="1" si="59">D528+F528</f>
        <v>1287.0683410875622</v>
      </c>
      <c r="H528" s="63">
        <f t="shared" ref="H528:H591" ca="1" si="60">G528-C528</f>
        <v>1.3667724620531772</v>
      </c>
    </row>
    <row r="529" spans="1:8" x14ac:dyDescent="0.25">
      <c r="A529" s="1">
        <v>514</v>
      </c>
      <c r="B529" s="63">
        <f t="shared" ca="1" si="56"/>
        <v>3.2600576042690905</v>
      </c>
      <c r="C529" s="63">
        <f t="shared" ref="C529:C592" ca="1" si="61">C528+B529</f>
        <v>1288.9616262297782</v>
      </c>
      <c r="D529" s="63">
        <f t="shared" ref="D529:D592" ca="1" si="62">IF(C529&gt;G528,C529,G528)</f>
        <v>1288.9616262297782</v>
      </c>
      <c r="E529" s="63">
        <f t="shared" ca="1" si="57"/>
        <v>0</v>
      </c>
      <c r="F529" s="63">
        <f t="shared" ca="1" si="58"/>
        <v>2.1136235210349241</v>
      </c>
      <c r="G529" s="63">
        <f t="shared" ca="1" si="59"/>
        <v>1291.0752497508131</v>
      </c>
      <c r="H529" s="63">
        <f t="shared" ca="1" si="60"/>
        <v>2.1136235210349241</v>
      </c>
    </row>
    <row r="530" spans="1:8" x14ac:dyDescent="0.25">
      <c r="A530" s="1">
        <v>515</v>
      </c>
      <c r="B530" s="63">
        <f t="shared" ca="1" si="56"/>
        <v>4.023369501836914</v>
      </c>
      <c r="C530" s="63">
        <f t="shared" ca="1" si="61"/>
        <v>1292.9849957316151</v>
      </c>
      <c r="D530" s="63">
        <f t="shared" ca="1" si="62"/>
        <v>1292.9849957316151</v>
      </c>
      <c r="E530" s="63">
        <f t="shared" ca="1" si="57"/>
        <v>0</v>
      </c>
      <c r="F530" s="63">
        <f t="shared" ca="1" si="58"/>
        <v>2.7583989934777131</v>
      </c>
      <c r="G530" s="63">
        <f t="shared" ca="1" si="59"/>
        <v>1295.7433947250927</v>
      </c>
      <c r="H530" s="63">
        <f t="shared" ca="1" si="60"/>
        <v>2.7583989934776127</v>
      </c>
    </row>
    <row r="531" spans="1:8" x14ac:dyDescent="0.25">
      <c r="A531" s="1">
        <v>516</v>
      </c>
      <c r="B531" s="63">
        <f t="shared" ca="1" si="56"/>
        <v>9.424726310144016E-2</v>
      </c>
      <c r="C531" s="63">
        <f t="shared" ca="1" si="61"/>
        <v>1293.0792429947164</v>
      </c>
      <c r="D531" s="63">
        <f t="shared" ca="1" si="62"/>
        <v>1295.7433947250927</v>
      </c>
      <c r="E531" s="63">
        <f t="shared" ca="1" si="57"/>
        <v>2.6641517303762612</v>
      </c>
      <c r="F531" s="63">
        <f t="shared" ca="1" si="58"/>
        <v>1.8909621251368633</v>
      </c>
      <c r="G531" s="63">
        <f t="shared" ca="1" si="59"/>
        <v>1297.6343568502296</v>
      </c>
      <c r="H531" s="63">
        <f t="shared" ca="1" si="60"/>
        <v>4.5551138555131274</v>
      </c>
    </row>
    <row r="532" spans="1:8" x14ac:dyDescent="0.25">
      <c r="A532" s="1">
        <v>517</v>
      </c>
      <c r="B532" s="63">
        <f t="shared" ca="1" si="56"/>
        <v>4.2518649284847729</v>
      </c>
      <c r="C532" s="63">
        <f t="shared" ca="1" si="61"/>
        <v>1297.3311079232012</v>
      </c>
      <c r="D532" s="63">
        <f t="shared" ca="1" si="62"/>
        <v>1297.6343568502296</v>
      </c>
      <c r="E532" s="63">
        <f t="shared" ca="1" si="57"/>
        <v>0.30324892702833495</v>
      </c>
      <c r="F532" s="63">
        <f t="shared" ca="1" si="58"/>
        <v>2.1912515240151746</v>
      </c>
      <c r="G532" s="63">
        <f t="shared" ca="1" si="59"/>
        <v>1299.8256083742447</v>
      </c>
      <c r="H532" s="63">
        <f t="shared" ca="1" si="60"/>
        <v>2.4945004510434501</v>
      </c>
    </row>
    <row r="533" spans="1:8" x14ac:dyDescent="0.25">
      <c r="A533" s="1">
        <v>518</v>
      </c>
      <c r="B533" s="63">
        <f t="shared" ca="1" si="56"/>
        <v>0.54171851804814708</v>
      </c>
      <c r="C533" s="63">
        <f t="shared" ca="1" si="61"/>
        <v>1297.8728264412493</v>
      </c>
      <c r="D533" s="63">
        <f t="shared" ca="1" si="62"/>
        <v>1299.8256083742447</v>
      </c>
      <c r="E533" s="63">
        <f t="shared" ca="1" si="57"/>
        <v>1.9527819329953218</v>
      </c>
      <c r="F533" s="63">
        <f t="shared" ca="1" si="58"/>
        <v>2.4143754257651628</v>
      </c>
      <c r="G533" s="63">
        <f t="shared" ca="1" si="59"/>
        <v>1302.2399838000099</v>
      </c>
      <c r="H533" s="63">
        <f t="shared" ca="1" si="60"/>
        <v>4.3671573587605508</v>
      </c>
    </row>
    <row r="534" spans="1:8" x14ac:dyDescent="0.25">
      <c r="A534" s="1">
        <v>519</v>
      </c>
      <c r="B534" s="63">
        <f t="shared" ca="1" si="56"/>
        <v>4.4349747565233768</v>
      </c>
      <c r="C534" s="63">
        <f t="shared" ca="1" si="61"/>
        <v>1302.3078011977727</v>
      </c>
      <c r="D534" s="63">
        <f t="shared" ca="1" si="62"/>
        <v>1302.3078011977727</v>
      </c>
      <c r="E534" s="63">
        <f t="shared" ca="1" si="57"/>
        <v>0</v>
      </c>
      <c r="F534" s="63">
        <f t="shared" ca="1" si="58"/>
        <v>2.0255578566193266</v>
      </c>
      <c r="G534" s="63">
        <f t="shared" ca="1" si="59"/>
        <v>1304.3333590543921</v>
      </c>
      <c r="H534" s="63">
        <f t="shared" ca="1" si="60"/>
        <v>2.0255578566193435</v>
      </c>
    </row>
    <row r="535" spans="1:8" x14ac:dyDescent="0.25">
      <c r="A535" s="1">
        <v>520</v>
      </c>
      <c r="B535" s="63">
        <f t="shared" ca="1" si="56"/>
        <v>0.20485709211892078</v>
      </c>
      <c r="C535" s="63">
        <f t="shared" ca="1" si="61"/>
        <v>1302.5126582898918</v>
      </c>
      <c r="D535" s="63">
        <f t="shared" ca="1" si="62"/>
        <v>1304.3333590543921</v>
      </c>
      <c r="E535" s="63">
        <f t="shared" ca="1" si="57"/>
        <v>1.8207007645003159</v>
      </c>
      <c r="F535" s="63">
        <f t="shared" ca="1" si="58"/>
        <v>1.6055065991659683</v>
      </c>
      <c r="G535" s="63">
        <f t="shared" ca="1" si="59"/>
        <v>1305.938865653558</v>
      </c>
      <c r="H535" s="63">
        <f t="shared" ca="1" si="60"/>
        <v>3.426207363666208</v>
      </c>
    </row>
    <row r="536" spans="1:8" x14ac:dyDescent="0.25">
      <c r="A536" s="1">
        <v>521</v>
      </c>
      <c r="B536" s="63">
        <f t="shared" ca="1" si="56"/>
        <v>2.2751116385580783</v>
      </c>
      <c r="C536" s="63">
        <f t="shared" ca="1" si="61"/>
        <v>1304.7877699284497</v>
      </c>
      <c r="D536" s="63">
        <f t="shared" ca="1" si="62"/>
        <v>1305.938865653558</v>
      </c>
      <c r="E536" s="63">
        <f t="shared" ca="1" si="57"/>
        <v>1.1510957251082345</v>
      </c>
      <c r="F536" s="63">
        <f t="shared" ca="1" si="58"/>
        <v>1.643705629542688</v>
      </c>
      <c r="G536" s="63">
        <f t="shared" ca="1" si="59"/>
        <v>1307.5825712831006</v>
      </c>
      <c r="H536" s="63">
        <f t="shared" ca="1" si="60"/>
        <v>2.7948013546508719</v>
      </c>
    </row>
    <row r="537" spans="1:8" x14ac:dyDescent="0.25">
      <c r="A537" s="1">
        <v>522</v>
      </c>
      <c r="B537" s="63">
        <f t="shared" ca="1" si="56"/>
        <v>2.5202375325940722</v>
      </c>
      <c r="C537" s="63">
        <f t="shared" ca="1" si="61"/>
        <v>1307.3080074610439</v>
      </c>
      <c r="D537" s="63">
        <f t="shared" ca="1" si="62"/>
        <v>1307.5825712831006</v>
      </c>
      <c r="E537" s="63">
        <f t="shared" ca="1" si="57"/>
        <v>0.27456382205673435</v>
      </c>
      <c r="F537" s="63">
        <f t="shared" ca="1" si="58"/>
        <v>2.2024306202624944</v>
      </c>
      <c r="G537" s="63">
        <f t="shared" ca="1" si="59"/>
        <v>1309.7850019033631</v>
      </c>
      <c r="H537" s="63">
        <f t="shared" ca="1" si="60"/>
        <v>2.4769944423192101</v>
      </c>
    </row>
    <row r="538" spans="1:8" x14ac:dyDescent="0.25">
      <c r="A538" s="1">
        <v>523</v>
      </c>
      <c r="B538" s="63">
        <f t="shared" ca="1" si="56"/>
        <v>4.9554870027447198</v>
      </c>
      <c r="C538" s="63">
        <f t="shared" ca="1" si="61"/>
        <v>1312.2634944637887</v>
      </c>
      <c r="D538" s="63">
        <f t="shared" ca="1" si="62"/>
        <v>1312.2634944637887</v>
      </c>
      <c r="E538" s="63">
        <f t="shared" ca="1" si="57"/>
        <v>0</v>
      </c>
      <c r="F538" s="63">
        <f t="shared" ca="1" si="58"/>
        <v>1.8701316491746471</v>
      </c>
      <c r="G538" s="63">
        <f t="shared" ca="1" si="59"/>
        <v>1314.1336261129634</v>
      </c>
      <c r="H538" s="63">
        <f t="shared" ca="1" si="60"/>
        <v>1.8701316491747093</v>
      </c>
    </row>
    <row r="539" spans="1:8" x14ac:dyDescent="0.25">
      <c r="A539" s="1">
        <v>524</v>
      </c>
      <c r="B539" s="63">
        <f t="shared" ca="1" si="56"/>
        <v>3.201999530849772</v>
      </c>
      <c r="C539" s="63">
        <f t="shared" ca="1" si="61"/>
        <v>1315.4654939946383</v>
      </c>
      <c r="D539" s="63">
        <f t="shared" ca="1" si="62"/>
        <v>1315.4654939946383</v>
      </c>
      <c r="E539" s="63">
        <f t="shared" ca="1" si="57"/>
        <v>0</v>
      </c>
      <c r="F539" s="63">
        <f t="shared" ca="1" si="58"/>
        <v>1.5755566541074655</v>
      </c>
      <c r="G539" s="63">
        <f t="shared" ca="1" si="59"/>
        <v>1317.0410506487458</v>
      </c>
      <c r="H539" s="63">
        <f t="shared" ca="1" si="60"/>
        <v>1.5755566541074586</v>
      </c>
    </row>
    <row r="540" spans="1:8" x14ac:dyDescent="0.25">
      <c r="A540" s="1">
        <v>525</v>
      </c>
      <c r="B540" s="63">
        <f t="shared" ca="1" si="56"/>
        <v>2.9095985908892192</v>
      </c>
      <c r="C540" s="63">
        <f t="shared" ca="1" si="61"/>
        <v>1318.3750925855275</v>
      </c>
      <c r="D540" s="63">
        <f t="shared" ca="1" si="62"/>
        <v>1318.3750925855275</v>
      </c>
      <c r="E540" s="63">
        <f t="shared" ca="1" si="57"/>
        <v>0</v>
      </c>
      <c r="F540" s="63">
        <f t="shared" ca="1" si="58"/>
        <v>2.1014652432525862</v>
      </c>
      <c r="G540" s="63">
        <f t="shared" ca="1" si="59"/>
        <v>1320.47655782878</v>
      </c>
      <c r="H540" s="63">
        <f t="shared" ca="1" si="60"/>
        <v>2.1014652432525054</v>
      </c>
    </row>
    <row r="541" spans="1:8" x14ac:dyDescent="0.25">
      <c r="A541" s="1">
        <v>526</v>
      </c>
      <c r="B541" s="63">
        <f t="shared" ca="1" si="56"/>
        <v>3.3938301485531741</v>
      </c>
      <c r="C541" s="63">
        <f t="shared" ca="1" si="61"/>
        <v>1321.7689227340807</v>
      </c>
      <c r="D541" s="63">
        <f t="shared" ca="1" si="62"/>
        <v>1321.7689227340807</v>
      </c>
      <c r="E541" s="63">
        <f t="shared" ca="1" si="57"/>
        <v>0</v>
      </c>
      <c r="F541" s="63">
        <f t="shared" ca="1" si="58"/>
        <v>2.2643045697067099</v>
      </c>
      <c r="G541" s="63">
        <f t="shared" ca="1" si="59"/>
        <v>1324.0332273037873</v>
      </c>
      <c r="H541" s="63">
        <f t="shared" ca="1" si="60"/>
        <v>2.26430456970661</v>
      </c>
    </row>
    <row r="542" spans="1:8" x14ac:dyDescent="0.25">
      <c r="A542" s="1">
        <v>527</v>
      </c>
      <c r="B542" s="63">
        <f t="shared" ca="1" si="56"/>
        <v>4.8490092369248403</v>
      </c>
      <c r="C542" s="63">
        <f t="shared" ca="1" si="61"/>
        <v>1326.6179319710054</v>
      </c>
      <c r="D542" s="63">
        <f t="shared" ca="1" si="62"/>
        <v>1326.6179319710054</v>
      </c>
      <c r="E542" s="63">
        <f t="shared" ca="1" si="57"/>
        <v>0</v>
      </c>
      <c r="F542" s="63">
        <f t="shared" ca="1" si="58"/>
        <v>2.0350053680596867</v>
      </c>
      <c r="G542" s="63">
        <f t="shared" ca="1" si="59"/>
        <v>1328.6529373390651</v>
      </c>
      <c r="H542" s="63">
        <f t="shared" ca="1" si="60"/>
        <v>2.0350053680597284</v>
      </c>
    </row>
    <row r="543" spans="1:8" x14ac:dyDescent="0.25">
      <c r="A543" s="1">
        <v>528</v>
      </c>
      <c r="B543" s="63">
        <f t="shared" ca="1" si="56"/>
        <v>4.8951625377835573</v>
      </c>
      <c r="C543" s="63">
        <f t="shared" ca="1" si="61"/>
        <v>1331.513094508789</v>
      </c>
      <c r="D543" s="63">
        <f t="shared" ca="1" si="62"/>
        <v>1331.513094508789</v>
      </c>
      <c r="E543" s="63">
        <f t="shared" ca="1" si="57"/>
        <v>0</v>
      </c>
      <c r="F543" s="63">
        <f t="shared" ca="1" si="58"/>
        <v>1.0912377184565178</v>
      </c>
      <c r="G543" s="63">
        <f t="shared" ca="1" si="59"/>
        <v>1332.6043322272455</v>
      </c>
      <c r="H543" s="63">
        <f t="shared" ca="1" si="60"/>
        <v>1.0912377184565685</v>
      </c>
    </row>
    <row r="544" spans="1:8" x14ac:dyDescent="0.25">
      <c r="A544" s="1">
        <v>529</v>
      </c>
      <c r="B544" s="63">
        <f t="shared" ca="1" si="56"/>
        <v>4.4380818153894595</v>
      </c>
      <c r="C544" s="63">
        <f t="shared" ca="1" si="61"/>
        <v>1335.9511763241785</v>
      </c>
      <c r="D544" s="63">
        <f t="shared" ca="1" si="62"/>
        <v>1335.9511763241785</v>
      </c>
      <c r="E544" s="63">
        <f t="shared" ca="1" si="57"/>
        <v>0</v>
      </c>
      <c r="F544" s="63">
        <f t="shared" ca="1" si="58"/>
        <v>2.1300376409867954</v>
      </c>
      <c r="G544" s="63">
        <f t="shared" ca="1" si="59"/>
        <v>1338.0812139651653</v>
      </c>
      <c r="H544" s="63">
        <f t="shared" ca="1" si="60"/>
        <v>2.1300376409867567</v>
      </c>
    </row>
    <row r="545" spans="1:8" x14ac:dyDescent="0.25">
      <c r="A545" s="1">
        <v>530</v>
      </c>
      <c r="B545" s="63">
        <f t="shared" ca="1" si="56"/>
        <v>4.1487211013276228</v>
      </c>
      <c r="C545" s="63">
        <f t="shared" ca="1" si="61"/>
        <v>1340.099897425506</v>
      </c>
      <c r="D545" s="63">
        <f t="shared" ca="1" si="62"/>
        <v>1340.099897425506</v>
      </c>
      <c r="E545" s="63">
        <f t="shared" ca="1" si="57"/>
        <v>0</v>
      </c>
      <c r="F545" s="63">
        <f t="shared" ca="1" si="58"/>
        <v>1.8240041351169289</v>
      </c>
      <c r="G545" s="63">
        <f t="shared" ca="1" si="59"/>
        <v>1341.9239015606229</v>
      </c>
      <c r="H545" s="63">
        <f t="shared" ca="1" si="60"/>
        <v>1.8240041351168657</v>
      </c>
    </row>
    <row r="546" spans="1:8" x14ac:dyDescent="0.25">
      <c r="A546" s="1">
        <v>531</v>
      </c>
      <c r="B546" s="63">
        <f t="shared" ca="1" si="56"/>
        <v>4.8802825564409842</v>
      </c>
      <c r="C546" s="63">
        <f t="shared" ca="1" si="61"/>
        <v>1344.980179981947</v>
      </c>
      <c r="D546" s="63">
        <f t="shared" ca="1" si="62"/>
        <v>1344.980179981947</v>
      </c>
      <c r="E546" s="63">
        <f t="shared" ca="1" si="57"/>
        <v>0</v>
      </c>
      <c r="F546" s="63">
        <f t="shared" ca="1" si="58"/>
        <v>2.1130407049691375</v>
      </c>
      <c r="G546" s="63">
        <f t="shared" ca="1" si="59"/>
        <v>1347.0932206869161</v>
      </c>
      <c r="H546" s="63">
        <f t="shared" ca="1" si="60"/>
        <v>2.1130407049690803</v>
      </c>
    </row>
    <row r="547" spans="1:8" x14ac:dyDescent="0.25">
      <c r="A547" s="1">
        <v>532</v>
      </c>
      <c r="B547" s="63">
        <f t="shared" ca="1" si="56"/>
        <v>1.027185260006735</v>
      </c>
      <c r="C547" s="63">
        <f t="shared" ca="1" si="61"/>
        <v>1346.0073652419537</v>
      </c>
      <c r="D547" s="63">
        <f t="shared" ca="1" si="62"/>
        <v>1347.0932206869161</v>
      </c>
      <c r="E547" s="63">
        <f t="shared" ca="1" si="57"/>
        <v>1.0858554449623625</v>
      </c>
      <c r="F547" s="63">
        <f t="shared" ca="1" si="58"/>
        <v>2.1903903065539647</v>
      </c>
      <c r="G547" s="63">
        <f t="shared" ca="1" si="59"/>
        <v>1349.2836109934701</v>
      </c>
      <c r="H547" s="63">
        <f t="shared" ca="1" si="60"/>
        <v>3.2762457515163987</v>
      </c>
    </row>
    <row r="548" spans="1:8" x14ac:dyDescent="0.25">
      <c r="A548" s="1">
        <v>533</v>
      </c>
      <c r="B548" s="63">
        <f t="shared" ca="1" si="56"/>
        <v>1.3361284532874518</v>
      </c>
      <c r="C548" s="63">
        <f t="shared" ca="1" si="61"/>
        <v>1347.3434936952412</v>
      </c>
      <c r="D548" s="63">
        <f t="shared" ca="1" si="62"/>
        <v>1349.2836109934701</v>
      </c>
      <c r="E548" s="63">
        <f t="shared" ca="1" si="57"/>
        <v>1.9401172982288699</v>
      </c>
      <c r="F548" s="63">
        <f t="shared" ca="1" si="58"/>
        <v>1.4080921521792862</v>
      </c>
      <c r="G548" s="63">
        <f t="shared" ca="1" si="59"/>
        <v>1350.6917031456494</v>
      </c>
      <c r="H548" s="63">
        <f t="shared" ca="1" si="60"/>
        <v>3.3482094504081488</v>
      </c>
    </row>
    <row r="549" spans="1:8" x14ac:dyDescent="0.25">
      <c r="A549" s="1">
        <v>534</v>
      </c>
      <c r="B549" s="63">
        <f t="shared" ca="1" si="56"/>
        <v>3.7124822523457182</v>
      </c>
      <c r="C549" s="63">
        <f t="shared" ca="1" si="61"/>
        <v>1351.0559759475871</v>
      </c>
      <c r="D549" s="63">
        <f t="shared" ca="1" si="62"/>
        <v>1351.0559759475871</v>
      </c>
      <c r="E549" s="63">
        <f t="shared" ca="1" si="57"/>
        <v>0</v>
      </c>
      <c r="F549" s="63">
        <f t="shared" ca="1" si="58"/>
        <v>1.8545183421843892</v>
      </c>
      <c r="G549" s="63">
        <f t="shared" ca="1" si="59"/>
        <v>1352.9104942897713</v>
      </c>
      <c r="H549" s="63">
        <f t="shared" ca="1" si="60"/>
        <v>1.8545183421842921</v>
      </c>
    </row>
    <row r="550" spans="1:8" x14ac:dyDescent="0.25">
      <c r="A550" s="1">
        <v>535</v>
      </c>
      <c r="B550" s="63">
        <f t="shared" ca="1" si="56"/>
        <v>7.9142297838103448E-2</v>
      </c>
      <c r="C550" s="63">
        <f t="shared" ca="1" si="61"/>
        <v>1351.1351182454252</v>
      </c>
      <c r="D550" s="63">
        <f t="shared" ca="1" si="62"/>
        <v>1352.9104942897713</v>
      </c>
      <c r="E550" s="63">
        <f t="shared" ca="1" si="57"/>
        <v>1.7753760443461033</v>
      </c>
      <c r="F550" s="63">
        <f t="shared" ca="1" si="58"/>
        <v>1.9434236605598383</v>
      </c>
      <c r="G550" s="63">
        <f t="shared" ca="1" si="59"/>
        <v>1354.8539179503312</v>
      </c>
      <c r="H550" s="63">
        <f t="shared" ca="1" si="60"/>
        <v>3.7187997049059049</v>
      </c>
    </row>
    <row r="551" spans="1:8" x14ac:dyDescent="0.25">
      <c r="A551" s="1">
        <v>536</v>
      </c>
      <c r="B551" s="63">
        <f t="shared" ca="1" si="56"/>
        <v>4.6339930321883234</v>
      </c>
      <c r="C551" s="63">
        <f t="shared" ca="1" si="61"/>
        <v>1355.7691112776135</v>
      </c>
      <c r="D551" s="63">
        <f t="shared" ca="1" si="62"/>
        <v>1355.7691112776135</v>
      </c>
      <c r="E551" s="63">
        <f t="shared" ca="1" si="57"/>
        <v>0</v>
      </c>
      <c r="F551" s="63">
        <f t="shared" ca="1" si="58"/>
        <v>2.188473286422794</v>
      </c>
      <c r="G551" s="63">
        <f t="shared" ca="1" si="59"/>
        <v>1357.9575845640363</v>
      </c>
      <c r="H551" s="63">
        <f t="shared" ca="1" si="60"/>
        <v>2.1884732864227772</v>
      </c>
    </row>
    <row r="552" spans="1:8" x14ac:dyDescent="0.25">
      <c r="A552" s="1">
        <v>537</v>
      </c>
      <c r="B552" s="63">
        <f t="shared" ca="1" si="56"/>
        <v>0.59623179564662399</v>
      </c>
      <c r="C552" s="63">
        <f t="shared" ca="1" si="61"/>
        <v>1356.3653430732602</v>
      </c>
      <c r="D552" s="63">
        <f t="shared" ca="1" si="62"/>
        <v>1357.9575845640363</v>
      </c>
      <c r="E552" s="63">
        <f t="shared" ca="1" si="57"/>
        <v>1.5922414907761322</v>
      </c>
      <c r="F552" s="63">
        <f t="shared" ca="1" si="58"/>
        <v>2.5094350039776034</v>
      </c>
      <c r="G552" s="63">
        <f t="shared" ca="1" si="59"/>
        <v>1360.4670195680139</v>
      </c>
      <c r="H552" s="63">
        <f t="shared" ca="1" si="60"/>
        <v>4.1016764947537467</v>
      </c>
    </row>
    <row r="553" spans="1:8" x14ac:dyDescent="0.25">
      <c r="A553" s="1">
        <v>538</v>
      </c>
      <c r="B553" s="63">
        <f t="shared" ca="1" si="56"/>
        <v>3.2424036577275062</v>
      </c>
      <c r="C553" s="63">
        <f t="shared" ca="1" si="61"/>
        <v>1359.6077467309876</v>
      </c>
      <c r="D553" s="63">
        <f t="shared" ca="1" si="62"/>
        <v>1360.4670195680139</v>
      </c>
      <c r="E553" s="63">
        <f t="shared" ca="1" si="57"/>
        <v>0.8592728370263103</v>
      </c>
      <c r="F553" s="63">
        <f t="shared" ca="1" si="58"/>
        <v>2.1203437837957932</v>
      </c>
      <c r="G553" s="63">
        <f t="shared" ca="1" si="59"/>
        <v>1362.5873633518097</v>
      </c>
      <c r="H553" s="63">
        <f t="shared" ca="1" si="60"/>
        <v>2.9796166208220711</v>
      </c>
    </row>
    <row r="554" spans="1:8" x14ac:dyDescent="0.25">
      <c r="A554" s="1">
        <v>539</v>
      </c>
      <c r="B554" s="63">
        <f t="shared" ca="1" si="56"/>
        <v>2.4236858328658522</v>
      </c>
      <c r="C554" s="63">
        <f t="shared" ca="1" si="61"/>
        <v>1362.0314325638535</v>
      </c>
      <c r="D554" s="63">
        <f t="shared" ca="1" si="62"/>
        <v>1362.5873633518097</v>
      </c>
      <c r="E554" s="63">
        <f t="shared" ca="1" si="57"/>
        <v>0.55593078795618567</v>
      </c>
      <c r="F554" s="63">
        <f t="shared" ca="1" si="58"/>
        <v>2.1575218755784604</v>
      </c>
      <c r="G554" s="63">
        <f t="shared" ca="1" si="59"/>
        <v>1364.7448852273881</v>
      </c>
      <c r="H554" s="63">
        <f t="shared" ca="1" si="60"/>
        <v>2.7134526635345537</v>
      </c>
    </row>
    <row r="555" spans="1:8" x14ac:dyDescent="0.25">
      <c r="A555" s="1">
        <v>540</v>
      </c>
      <c r="B555" s="63">
        <f t="shared" ca="1" si="56"/>
        <v>4.8365344206656218</v>
      </c>
      <c r="C555" s="63">
        <f t="shared" ca="1" si="61"/>
        <v>1366.8679669845192</v>
      </c>
      <c r="D555" s="63">
        <f t="shared" ca="1" si="62"/>
        <v>1366.8679669845192</v>
      </c>
      <c r="E555" s="63">
        <f t="shared" ca="1" si="57"/>
        <v>0</v>
      </c>
      <c r="F555" s="63">
        <f t="shared" ca="1" si="58"/>
        <v>2.6903263919743674</v>
      </c>
      <c r="G555" s="63">
        <f t="shared" ca="1" si="59"/>
        <v>1369.5582933764936</v>
      </c>
      <c r="H555" s="63">
        <f t="shared" ca="1" si="60"/>
        <v>2.6903263919743949</v>
      </c>
    </row>
    <row r="556" spans="1:8" x14ac:dyDescent="0.25">
      <c r="A556" s="1">
        <v>541</v>
      </c>
      <c r="B556" s="63">
        <f t="shared" ca="1" si="56"/>
        <v>3.8823769849446155</v>
      </c>
      <c r="C556" s="63">
        <f t="shared" ca="1" si="61"/>
        <v>1370.7503439694638</v>
      </c>
      <c r="D556" s="63">
        <f t="shared" ca="1" si="62"/>
        <v>1370.7503439694638</v>
      </c>
      <c r="E556" s="63">
        <f t="shared" ca="1" si="57"/>
        <v>0</v>
      </c>
      <c r="F556" s="63">
        <f t="shared" ca="1" si="58"/>
        <v>2.990586082135219</v>
      </c>
      <c r="G556" s="63">
        <f t="shared" ca="1" si="59"/>
        <v>1373.740930051599</v>
      </c>
      <c r="H556" s="63">
        <f t="shared" ca="1" si="60"/>
        <v>2.9905860821352235</v>
      </c>
    </row>
    <row r="557" spans="1:8" x14ac:dyDescent="0.25">
      <c r="A557" s="1">
        <v>542</v>
      </c>
      <c r="B557" s="63">
        <f t="shared" ca="1" si="56"/>
        <v>0.22431372418105056</v>
      </c>
      <c r="C557" s="63">
        <f t="shared" ca="1" si="61"/>
        <v>1370.9746576936448</v>
      </c>
      <c r="D557" s="63">
        <f t="shared" ca="1" si="62"/>
        <v>1373.740930051599</v>
      </c>
      <c r="E557" s="63">
        <f t="shared" ca="1" si="57"/>
        <v>2.7662723579542217</v>
      </c>
      <c r="F557" s="63">
        <f t="shared" ca="1" si="58"/>
        <v>0.48749146572186675</v>
      </c>
      <c r="G557" s="63">
        <f t="shared" ca="1" si="59"/>
        <v>1374.2284215173208</v>
      </c>
      <c r="H557" s="63">
        <f t="shared" ca="1" si="60"/>
        <v>3.2537638236760813</v>
      </c>
    </row>
    <row r="558" spans="1:8" x14ac:dyDescent="0.25">
      <c r="A558" s="1">
        <v>543</v>
      </c>
      <c r="B558" s="63">
        <f t="shared" ca="1" si="56"/>
        <v>4.1481797778224943</v>
      </c>
      <c r="C558" s="63">
        <f t="shared" ca="1" si="61"/>
        <v>1375.1228374714672</v>
      </c>
      <c r="D558" s="63">
        <f t="shared" ca="1" si="62"/>
        <v>1375.1228374714672</v>
      </c>
      <c r="E558" s="63">
        <f t="shared" ca="1" si="57"/>
        <v>0</v>
      </c>
      <c r="F558" s="63">
        <f t="shared" ca="1" si="58"/>
        <v>3.1755898047654334</v>
      </c>
      <c r="G558" s="63">
        <f t="shared" ca="1" si="59"/>
        <v>1378.2984272762326</v>
      </c>
      <c r="H558" s="63">
        <f t="shared" ca="1" si="60"/>
        <v>3.1755898047654227</v>
      </c>
    </row>
    <row r="559" spans="1:8" x14ac:dyDescent="0.25">
      <c r="A559" s="1">
        <v>544</v>
      </c>
      <c r="B559" s="63">
        <f t="shared" ca="1" si="56"/>
        <v>0.82761561651696625</v>
      </c>
      <c r="C559" s="63">
        <f t="shared" ca="1" si="61"/>
        <v>1375.9504530879842</v>
      </c>
      <c r="D559" s="63">
        <f t="shared" ca="1" si="62"/>
        <v>1378.2984272762326</v>
      </c>
      <c r="E559" s="63">
        <f t="shared" ca="1" si="57"/>
        <v>2.3479741882483722</v>
      </c>
      <c r="F559" s="63">
        <f t="shared" ca="1" si="58"/>
        <v>2.8680902080948507</v>
      </c>
      <c r="G559" s="63">
        <f t="shared" ca="1" si="59"/>
        <v>1381.1665174843274</v>
      </c>
      <c r="H559" s="63">
        <f t="shared" ca="1" si="60"/>
        <v>5.2160643963431994</v>
      </c>
    </row>
    <row r="560" spans="1:8" x14ac:dyDescent="0.25">
      <c r="A560" s="1">
        <v>545</v>
      </c>
      <c r="B560" s="63">
        <f t="shared" ca="1" si="56"/>
        <v>3.449589751793003</v>
      </c>
      <c r="C560" s="63">
        <f t="shared" ca="1" si="61"/>
        <v>1379.4000428397771</v>
      </c>
      <c r="D560" s="63">
        <f t="shared" ca="1" si="62"/>
        <v>1381.1665174843274</v>
      </c>
      <c r="E560" s="63">
        <f t="shared" ca="1" si="57"/>
        <v>1.7664746445502715</v>
      </c>
      <c r="F560" s="63">
        <f t="shared" ca="1" si="58"/>
        <v>1.1569059695846473</v>
      </c>
      <c r="G560" s="63">
        <f t="shared" ca="1" si="59"/>
        <v>1382.323423453912</v>
      </c>
      <c r="H560" s="63">
        <f t="shared" ca="1" si="60"/>
        <v>2.923380614134885</v>
      </c>
    </row>
    <row r="561" spans="1:8" x14ac:dyDescent="0.25">
      <c r="A561" s="1">
        <v>546</v>
      </c>
      <c r="B561" s="63">
        <f t="shared" ca="1" si="56"/>
        <v>4.4793457834929633</v>
      </c>
      <c r="C561" s="63">
        <f t="shared" ca="1" si="61"/>
        <v>1383.8793886232702</v>
      </c>
      <c r="D561" s="63">
        <f t="shared" ca="1" si="62"/>
        <v>1383.8793886232702</v>
      </c>
      <c r="E561" s="63">
        <f t="shared" ca="1" si="57"/>
        <v>0</v>
      </c>
      <c r="F561" s="63">
        <f t="shared" ca="1" si="58"/>
        <v>2.1145345564272078</v>
      </c>
      <c r="G561" s="63">
        <f t="shared" ca="1" si="59"/>
        <v>1385.9939231796975</v>
      </c>
      <c r="H561" s="63">
        <f t="shared" ca="1" si="60"/>
        <v>2.1145345564273157</v>
      </c>
    </row>
    <row r="562" spans="1:8" x14ac:dyDescent="0.25">
      <c r="A562" s="1">
        <v>547</v>
      </c>
      <c r="B562" s="63">
        <f t="shared" ca="1" si="56"/>
        <v>1.8891750029528032</v>
      </c>
      <c r="C562" s="63">
        <f t="shared" ca="1" si="61"/>
        <v>1385.7685636262229</v>
      </c>
      <c r="D562" s="63">
        <f t="shared" ca="1" si="62"/>
        <v>1385.9939231796975</v>
      </c>
      <c r="E562" s="63">
        <f t="shared" ca="1" si="57"/>
        <v>0.22535955347461822</v>
      </c>
      <c r="F562" s="63">
        <f t="shared" ca="1" si="58"/>
        <v>1.4418489306585367</v>
      </c>
      <c r="G562" s="63">
        <f t="shared" ca="1" si="59"/>
        <v>1387.4357721103561</v>
      </c>
      <c r="H562" s="63">
        <f t="shared" ca="1" si="60"/>
        <v>1.667208484133198</v>
      </c>
    </row>
    <row r="563" spans="1:8" x14ac:dyDescent="0.25">
      <c r="A563" s="1">
        <v>548</v>
      </c>
      <c r="B563" s="63">
        <f t="shared" ca="1" si="56"/>
        <v>0.1421576654053891</v>
      </c>
      <c r="C563" s="63">
        <f t="shared" ca="1" si="61"/>
        <v>1385.9107212916283</v>
      </c>
      <c r="D563" s="63">
        <f t="shared" ca="1" si="62"/>
        <v>1387.4357721103561</v>
      </c>
      <c r="E563" s="63">
        <f t="shared" ca="1" si="57"/>
        <v>1.5250508187277774</v>
      </c>
      <c r="F563" s="63">
        <f t="shared" ca="1" si="58"/>
        <v>1.7981137383846388</v>
      </c>
      <c r="G563" s="63">
        <f t="shared" ca="1" si="59"/>
        <v>1389.2338858487408</v>
      </c>
      <c r="H563" s="63">
        <f t="shared" ca="1" si="60"/>
        <v>3.3231645571124773</v>
      </c>
    </row>
    <row r="564" spans="1:8" x14ac:dyDescent="0.25">
      <c r="A564" s="1">
        <v>549</v>
      </c>
      <c r="B564" s="63">
        <f t="shared" ca="1" si="56"/>
        <v>0.65283008101345408</v>
      </c>
      <c r="C564" s="63">
        <f t="shared" ca="1" si="61"/>
        <v>1386.5635513726418</v>
      </c>
      <c r="D564" s="63">
        <f t="shared" ca="1" si="62"/>
        <v>1389.2338858487408</v>
      </c>
      <c r="E564" s="63">
        <f t="shared" ca="1" si="57"/>
        <v>2.6703344760990149</v>
      </c>
      <c r="F564" s="63">
        <f t="shared" ca="1" si="58"/>
        <v>1.5358420417690155</v>
      </c>
      <c r="G564" s="63">
        <f t="shared" ca="1" si="59"/>
        <v>1390.7697278905098</v>
      </c>
      <c r="H564" s="63">
        <f t="shared" ca="1" si="60"/>
        <v>4.2061765178680162</v>
      </c>
    </row>
    <row r="565" spans="1:8" x14ac:dyDescent="0.25">
      <c r="A565" s="1">
        <v>550</v>
      </c>
      <c r="B565" s="63">
        <f t="shared" ca="1" si="56"/>
        <v>0.517452583194144</v>
      </c>
      <c r="C565" s="63">
        <f t="shared" ca="1" si="61"/>
        <v>1387.081003955836</v>
      </c>
      <c r="D565" s="63">
        <f t="shared" ca="1" si="62"/>
        <v>1390.7697278905098</v>
      </c>
      <c r="E565" s="63">
        <f t="shared" ca="1" si="57"/>
        <v>3.688723934673817</v>
      </c>
      <c r="F565" s="63">
        <f t="shared" ca="1" si="58"/>
        <v>2.0112679291813835</v>
      </c>
      <c r="G565" s="63">
        <f t="shared" ca="1" si="59"/>
        <v>1392.7809958196913</v>
      </c>
      <c r="H565" s="63">
        <f t="shared" ca="1" si="60"/>
        <v>5.6999918638553027</v>
      </c>
    </row>
    <row r="566" spans="1:8" x14ac:dyDescent="0.25">
      <c r="A566" s="1">
        <v>551</v>
      </c>
      <c r="B566" s="63">
        <f t="shared" ca="1" si="56"/>
        <v>3.2028378969618787</v>
      </c>
      <c r="C566" s="63">
        <f t="shared" ca="1" si="61"/>
        <v>1390.2838418527979</v>
      </c>
      <c r="D566" s="63">
        <f t="shared" ca="1" si="62"/>
        <v>1392.7809958196913</v>
      </c>
      <c r="E566" s="63">
        <f t="shared" ca="1" si="57"/>
        <v>2.4971539668933929</v>
      </c>
      <c r="F566" s="63">
        <f t="shared" ca="1" si="58"/>
        <v>2.5261476721366822</v>
      </c>
      <c r="G566" s="63">
        <f t="shared" ca="1" si="59"/>
        <v>1395.3071434918279</v>
      </c>
      <c r="H566" s="63">
        <f t="shared" ca="1" si="60"/>
        <v>5.0233016390300236</v>
      </c>
    </row>
    <row r="567" spans="1:8" x14ac:dyDescent="0.25">
      <c r="A567" s="1">
        <v>552</v>
      </c>
      <c r="B567" s="63">
        <f t="shared" ca="1" si="56"/>
        <v>0.79581199454409557</v>
      </c>
      <c r="C567" s="63">
        <f t="shared" ca="1" si="61"/>
        <v>1391.0796538473419</v>
      </c>
      <c r="D567" s="63">
        <f t="shared" ca="1" si="62"/>
        <v>1395.3071434918279</v>
      </c>
      <c r="E567" s="63">
        <f t="shared" ca="1" si="57"/>
        <v>4.2274896444860133</v>
      </c>
      <c r="F567" s="63">
        <f t="shared" ca="1" si="58"/>
        <v>1.7237407991129046</v>
      </c>
      <c r="G567" s="63">
        <f t="shared" ca="1" si="59"/>
        <v>1397.0308842909408</v>
      </c>
      <c r="H567" s="63">
        <f t="shared" ca="1" si="60"/>
        <v>5.9512304435988881</v>
      </c>
    </row>
    <row r="568" spans="1:8" x14ac:dyDescent="0.25">
      <c r="A568" s="1">
        <v>553</v>
      </c>
      <c r="B568" s="63">
        <f t="shared" ca="1" si="56"/>
        <v>2.5243807365583013</v>
      </c>
      <c r="C568" s="63">
        <f t="shared" ca="1" si="61"/>
        <v>1393.6040345839001</v>
      </c>
      <c r="D568" s="63">
        <f t="shared" ca="1" si="62"/>
        <v>1397.0308842909408</v>
      </c>
      <c r="E568" s="63">
        <f t="shared" ca="1" si="57"/>
        <v>3.4268497070406738</v>
      </c>
      <c r="F568" s="63">
        <f t="shared" ca="1" si="58"/>
        <v>1.5718083570858203</v>
      </c>
      <c r="G568" s="63">
        <f t="shared" ca="1" si="59"/>
        <v>1398.6026926480265</v>
      </c>
      <c r="H568" s="63">
        <f t="shared" ca="1" si="60"/>
        <v>4.9986580641264027</v>
      </c>
    </row>
    <row r="569" spans="1:8" x14ac:dyDescent="0.25">
      <c r="A569" s="1">
        <v>554</v>
      </c>
      <c r="B569" s="63">
        <f t="shared" ca="1" si="56"/>
        <v>3.1677891907282367</v>
      </c>
      <c r="C569" s="63">
        <f t="shared" ca="1" si="61"/>
        <v>1396.7718237746283</v>
      </c>
      <c r="D569" s="63">
        <f t="shared" ca="1" si="62"/>
        <v>1398.6026926480265</v>
      </c>
      <c r="E569" s="63">
        <f t="shared" ca="1" si="57"/>
        <v>1.8308688733982308</v>
      </c>
      <c r="F569" s="63">
        <f t="shared" ca="1" si="58"/>
        <v>2.1653577310509045</v>
      </c>
      <c r="G569" s="63">
        <f t="shared" ca="1" si="59"/>
        <v>1400.7680503790775</v>
      </c>
      <c r="H569" s="63">
        <f t="shared" ca="1" si="60"/>
        <v>3.996226604449248</v>
      </c>
    </row>
    <row r="570" spans="1:8" x14ac:dyDescent="0.25">
      <c r="A570" s="1">
        <v>555</v>
      </c>
      <c r="B570" s="63">
        <f t="shared" ca="1" si="56"/>
        <v>1.7267471500796057</v>
      </c>
      <c r="C570" s="63">
        <f t="shared" ca="1" si="61"/>
        <v>1398.4985709247078</v>
      </c>
      <c r="D570" s="63">
        <f t="shared" ca="1" si="62"/>
        <v>1400.7680503790775</v>
      </c>
      <c r="E570" s="63">
        <f t="shared" ca="1" si="57"/>
        <v>2.2694794543697299</v>
      </c>
      <c r="F570" s="63">
        <f t="shared" ca="1" si="58"/>
        <v>1.5189985398347323</v>
      </c>
      <c r="G570" s="63">
        <f t="shared" ca="1" si="59"/>
        <v>1402.2870489189122</v>
      </c>
      <c r="H570" s="63">
        <f t="shared" ca="1" si="60"/>
        <v>3.7884779942044133</v>
      </c>
    </row>
    <row r="571" spans="1:8" x14ac:dyDescent="0.25">
      <c r="A571" s="1">
        <v>556</v>
      </c>
      <c r="B571" s="63">
        <f t="shared" ca="1" si="56"/>
        <v>0.6490340298389452</v>
      </c>
      <c r="C571" s="63">
        <f t="shared" ca="1" si="61"/>
        <v>1399.1476049545468</v>
      </c>
      <c r="D571" s="63">
        <f t="shared" ca="1" si="62"/>
        <v>1402.2870489189122</v>
      </c>
      <c r="E571" s="63">
        <f t="shared" ca="1" si="57"/>
        <v>3.139443964365455</v>
      </c>
      <c r="F571" s="63">
        <f t="shared" ca="1" si="58"/>
        <v>1.3898971029923985</v>
      </c>
      <c r="G571" s="63">
        <f t="shared" ca="1" si="59"/>
        <v>1403.6769460219045</v>
      </c>
      <c r="H571" s="63">
        <f t="shared" ca="1" si="60"/>
        <v>4.529341067357791</v>
      </c>
    </row>
    <row r="572" spans="1:8" x14ac:dyDescent="0.25">
      <c r="A572" s="1">
        <v>557</v>
      </c>
      <c r="B572" s="63">
        <f t="shared" ca="1" si="56"/>
        <v>2.9502554126134974</v>
      </c>
      <c r="C572" s="63">
        <f t="shared" ca="1" si="61"/>
        <v>1402.0978603671601</v>
      </c>
      <c r="D572" s="63">
        <f t="shared" ca="1" si="62"/>
        <v>1403.6769460219045</v>
      </c>
      <c r="E572" s="63">
        <f t="shared" ca="1" si="57"/>
        <v>1.5790856547444037</v>
      </c>
      <c r="F572" s="63">
        <f t="shared" ca="1" si="58"/>
        <v>1.9406537051894261</v>
      </c>
      <c r="G572" s="63">
        <f t="shared" ca="1" si="59"/>
        <v>1405.6175997270939</v>
      </c>
      <c r="H572" s="63">
        <f t="shared" ca="1" si="60"/>
        <v>3.5197393599337374</v>
      </c>
    </row>
    <row r="573" spans="1:8" x14ac:dyDescent="0.25">
      <c r="A573" s="1">
        <v>558</v>
      </c>
      <c r="B573" s="63">
        <f t="shared" ca="1" si="56"/>
        <v>3.10541725949916</v>
      </c>
      <c r="C573" s="63">
        <f t="shared" ca="1" si="61"/>
        <v>1405.2032776266592</v>
      </c>
      <c r="D573" s="63">
        <f t="shared" ca="1" si="62"/>
        <v>1405.6175997270939</v>
      </c>
      <c r="E573" s="63">
        <f t="shared" ca="1" si="57"/>
        <v>0.41432210043467421</v>
      </c>
      <c r="F573" s="63">
        <f t="shared" ca="1" si="58"/>
        <v>1.8267688573860743</v>
      </c>
      <c r="G573" s="63">
        <f t="shared" ca="1" si="59"/>
        <v>1407.4443685844799</v>
      </c>
      <c r="H573" s="63">
        <f t="shared" ca="1" si="60"/>
        <v>2.2410909578206883</v>
      </c>
    </row>
    <row r="574" spans="1:8" x14ac:dyDescent="0.25">
      <c r="A574" s="1">
        <v>559</v>
      </c>
      <c r="B574" s="63">
        <f t="shared" ca="1" si="56"/>
        <v>0.7402067200939938</v>
      </c>
      <c r="C574" s="63">
        <f t="shared" ca="1" si="61"/>
        <v>1405.9434843467532</v>
      </c>
      <c r="D574" s="63">
        <f t="shared" ca="1" si="62"/>
        <v>1407.4443685844799</v>
      </c>
      <c r="E574" s="63">
        <f t="shared" ca="1" si="57"/>
        <v>1.5008842377267229</v>
      </c>
      <c r="F574" s="63">
        <f t="shared" ca="1" si="58"/>
        <v>2.3246323450062745</v>
      </c>
      <c r="G574" s="63">
        <f t="shared" ca="1" si="59"/>
        <v>1409.7690009294861</v>
      </c>
      <c r="H574" s="63">
        <f t="shared" ca="1" si="60"/>
        <v>3.8255165827329165</v>
      </c>
    </row>
    <row r="575" spans="1:8" x14ac:dyDescent="0.25">
      <c r="A575" s="1">
        <v>560</v>
      </c>
      <c r="B575" s="63">
        <f t="shared" ca="1" si="56"/>
        <v>4.1582318152418747</v>
      </c>
      <c r="C575" s="63">
        <f t="shared" ca="1" si="61"/>
        <v>1410.101716161995</v>
      </c>
      <c r="D575" s="63">
        <f t="shared" ca="1" si="62"/>
        <v>1410.101716161995</v>
      </c>
      <c r="E575" s="63">
        <f t="shared" ca="1" si="57"/>
        <v>0</v>
      </c>
      <c r="F575" s="63">
        <f t="shared" ca="1" si="58"/>
        <v>1.6387988725388023</v>
      </c>
      <c r="G575" s="63">
        <f t="shared" ca="1" si="59"/>
        <v>1411.7405150345337</v>
      </c>
      <c r="H575" s="63">
        <f t="shared" ca="1" si="60"/>
        <v>1.6387988725387004</v>
      </c>
    </row>
    <row r="576" spans="1:8" x14ac:dyDescent="0.25">
      <c r="A576" s="1">
        <v>561</v>
      </c>
      <c r="B576" s="63">
        <f t="shared" ca="1" si="56"/>
        <v>4.3201333989576183</v>
      </c>
      <c r="C576" s="63">
        <f t="shared" ca="1" si="61"/>
        <v>1414.4218495609525</v>
      </c>
      <c r="D576" s="63">
        <f t="shared" ca="1" si="62"/>
        <v>1414.4218495609525</v>
      </c>
      <c r="E576" s="63">
        <f t="shared" ca="1" si="57"/>
        <v>0</v>
      </c>
      <c r="F576" s="63">
        <f t="shared" ca="1" si="58"/>
        <v>2.1764914372997035</v>
      </c>
      <c r="G576" s="63">
        <f t="shared" ca="1" si="59"/>
        <v>1416.5983409982523</v>
      </c>
      <c r="H576" s="63">
        <f t="shared" ca="1" si="60"/>
        <v>2.1764914372997737</v>
      </c>
    </row>
    <row r="577" spans="1:8" x14ac:dyDescent="0.25">
      <c r="A577" s="1">
        <v>562</v>
      </c>
      <c r="B577" s="63">
        <f t="shared" ca="1" si="56"/>
        <v>1.2599974244426881</v>
      </c>
      <c r="C577" s="63">
        <f t="shared" ca="1" si="61"/>
        <v>1415.6818469853952</v>
      </c>
      <c r="D577" s="63">
        <f t="shared" ca="1" si="62"/>
        <v>1416.5983409982523</v>
      </c>
      <c r="E577" s="63">
        <f t="shared" ca="1" si="57"/>
        <v>0.91649401285712884</v>
      </c>
      <c r="F577" s="63">
        <f t="shared" ca="1" si="58"/>
        <v>1.4897836307378729</v>
      </c>
      <c r="G577" s="63">
        <f t="shared" ca="1" si="59"/>
        <v>1418.0881246289903</v>
      </c>
      <c r="H577" s="63">
        <f t="shared" ca="1" si="60"/>
        <v>2.4062776435951037</v>
      </c>
    </row>
    <row r="578" spans="1:8" x14ac:dyDescent="0.25">
      <c r="A578" s="1">
        <v>563</v>
      </c>
      <c r="B578" s="63">
        <f t="shared" ca="1" si="56"/>
        <v>4.8596906153617674</v>
      </c>
      <c r="C578" s="63">
        <f t="shared" ca="1" si="61"/>
        <v>1420.541537600757</v>
      </c>
      <c r="D578" s="63">
        <f t="shared" ca="1" si="62"/>
        <v>1420.541537600757</v>
      </c>
      <c r="E578" s="63">
        <f t="shared" ca="1" si="57"/>
        <v>0</v>
      </c>
      <c r="F578" s="63">
        <f t="shared" ca="1" si="58"/>
        <v>1.7918345988022848</v>
      </c>
      <c r="G578" s="63">
        <f t="shared" ca="1" si="59"/>
        <v>1422.3333721995593</v>
      </c>
      <c r="H578" s="63">
        <f t="shared" ca="1" si="60"/>
        <v>1.7918345988023248</v>
      </c>
    </row>
    <row r="579" spans="1:8" x14ac:dyDescent="0.25">
      <c r="A579" s="1">
        <v>564</v>
      </c>
      <c r="B579" s="63">
        <f t="shared" ca="1" si="56"/>
        <v>2.3371246381608031</v>
      </c>
      <c r="C579" s="63">
        <f t="shared" ca="1" si="61"/>
        <v>1422.8786622389177</v>
      </c>
      <c r="D579" s="63">
        <f t="shared" ca="1" si="62"/>
        <v>1422.8786622389177</v>
      </c>
      <c r="E579" s="63">
        <f t="shared" ca="1" si="57"/>
        <v>0</v>
      </c>
      <c r="F579" s="63">
        <f t="shared" ca="1" si="58"/>
        <v>3.565784021669212</v>
      </c>
      <c r="G579" s="63">
        <f t="shared" ca="1" si="59"/>
        <v>1426.444446260587</v>
      </c>
      <c r="H579" s="63">
        <f t="shared" ca="1" si="60"/>
        <v>3.5657840216692875</v>
      </c>
    </row>
    <row r="580" spans="1:8" x14ac:dyDescent="0.25">
      <c r="A580" s="1">
        <v>565</v>
      </c>
      <c r="B580" s="63">
        <f t="shared" ca="1" si="56"/>
        <v>4.2871016777807434</v>
      </c>
      <c r="C580" s="63">
        <f t="shared" ca="1" si="61"/>
        <v>1427.1657639166986</v>
      </c>
      <c r="D580" s="63">
        <f t="shared" ca="1" si="62"/>
        <v>1427.1657639166986</v>
      </c>
      <c r="E580" s="63">
        <f t="shared" ca="1" si="57"/>
        <v>0</v>
      </c>
      <c r="F580" s="63">
        <f t="shared" ca="1" si="58"/>
        <v>2.080155075104436</v>
      </c>
      <c r="G580" s="63">
        <f t="shared" ca="1" si="59"/>
        <v>1429.2459189918029</v>
      </c>
      <c r="H580" s="63">
        <f t="shared" ca="1" si="60"/>
        <v>2.0801550751043578</v>
      </c>
    </row>
    <row r="581" spans="1:8" x14ac:dyDescent="0.25">
      <c r="A581" s="1">
        <v>566</v>
      </c>
      <c r="B581" s="63">
        <f t="shared" ca="1" si="56"/>
        <v>1.8750976535074186</v>
      </c>
      <c r="C581" s="63">
        <f t="shared" ca="1" si="61"/>
        <v>1429.0408615702061</v>
      </c>
      <c r="D581" s="63">
        <f t="shared" ca="1" si="62"/>
        <v>1429.2459189918029</v>
      </c>
      <c r="E581" s="63">
        <f t="shared" ca="1" si="57"/>
        <v>0.20505742159684814</v>
      </c>
      <c r="F581" s="63">
        <f t="shared" ca="1" si="58"/>
        <v>2.2761754234864311</v>
      </c>
      <c r="G581" s="63">
        <f t="shared" ca="1" si="59"/>
        <v>1431.5220944152893</v>
      </c>
      <c r="H581" s="63">
        <f t="shared" ca="1" si="60"/>
        <v>2.481232845083241</v>
      </c>
    </row>
    <row r="582" spans="1:8" x14ac:dyDescent="0.25">
      <c r="A582" s="1">
        <v>567</v>
      </c>
      <c r="B582" s="63">
        <f t="shared" ca="1" si="56"/>
        <v>3.3012097997724514</v>
      </c>
      <c r="C582" s="63">
        <f t="shared" ca="1" si="61"/>
        <v>1432.3420713699786</v>
      </c>
      <c r="D582" s="63">
        <f t="shared" ca="1" si="62"/>
        <v>1432.3420713699786</v>
      </c>
      <c r="E582" s="63">
        <f t="shared" ca="1" si="57"/>
        <v>0</v>
      </c>
      <c r="F582" s="63">
        <f t="shared" ca="1" si="58"/>
        <v>2.3977841279170011</v>
      </c>
      <c r="G582" s="63">
        <f t="shared" ca="1" si="59"/>
        <v>1434.7398554978956</v>
      </c>
      <c r="H582" s="63">
        <f t="shared" ca="1" si="60"/>
        <v>2.3977841279170207</v>
      </c>
    </row>
    <row r="583" spans="1:8" x14ac:dyDescent="0.25">
      <c r="A583" s="1">
        <v>568</v>
      </c>
      <c r="B583" s="63">
        <f t="shared" ca="1" si="56"/>
        <v>0.17654688567005417</v>
      </c>
      <c r="C583" s="63">
        <f t="shared" ca="1" si="61"/>
        <v>1432.5186182556486</v>
      </c>
      <c r="D583" s="63">
        <f t="shared" ca="1" si="62"/>
        <v>1434.7398554978956</v>
      </c>
      <c r="E583" s="63">
        <f t="shared" ca="1" si="57"/>
        <v>2.2212372422470708</v>
      </c>
      <c r="F583" s="63">
        <f t="shared" ca="1" si="58"/>
        <v>1.9746131368095383</v>
      </c>
      <c r="G583" s="63">
        <f t="shared" ca="1" si="59"/>
        <v>1436.7144686347051</v>
      </c>
      <c r="H583" s="63">
        <f t="shared" ca="1" si="60"/>
        <v>4.1958503790565373</v>
      </c>
    </row>
    <row r="584" spans="1:8" x14ac:dyDescent="0.25">
      <c r="A584" s="1">
        <v>569</v>
      </c>
      <c r="B584" s="63">
        <f t="shared" ca="1" si="56"/>
        <v>1.1739070622892245</v>
      </c>
      <c r="C584" s="63">
        <f t="shared" ca="1" si="61"/>
        <v>1433.6925253179377</v>
      </c>
      <c r="D584" s="63">
        <f t="shared" ca="1" si="62"/>
        <v>1436.7144686347051</v>
      </c>
      <c r="E584" s="63">
        <f t="shared" ca="1" si="57"/>
        <v>3.0219433167674197</v>
      </c>
      <c r="F584" s="63">
        <f t="shared" ca="1" si="58"/>
        <v>1.7750180101931223</v>
      </c>
      <c r="G584" s="63">
        <f t="shared" ca="1" si="59"/>
        <v>1438.4894866448983</v>
      </c>
      <c r="H584" s="63">
        <f t="shared" ca="1" si="60"/>
        <v>4.796961326960627</v>
      </c>
    </row>
    <row r="585" spans="1:8" x14ac:dyDescent="0.25">
      <c r="A585" s="1">
        <v>570</v>
      </c>
      <c r="B585" s="63">
        <f t="shared" ca="1" si="56"/>
        <v>3.4189163758821923</v>
      </c>
      <c r="C585" s="63">
        <f t="shared" ca="1" si="61"/>
        <v>1437.1114416938199</v>
      </c>
      <c r="D585" s="63">
        <f t="shared" ca="1" si="62"/>
        <v>1438.4894866448983</v>
      </c>
      <c r="E585" s="63">
        <f t="shared" ca="1" si="57"/>
        <v>1.3780449510784365</v>
      </c>
      <c r="F585" s="63">
        <f t="shared" ca="1" si="58"/>
        <v>1.4810004643318915</v>
      </c>
      <c r="G585" s="63">
        <f t="shared" ca="1" si="59"/>
        <v>1439.9704871092301</v>
      </c>
      <c r="H585" s="63">
        <f t="shared" ca="1" si="60"/>
        <v>2.8590454154102645</v>
      </c>
    </row>
    <row r="586" spans="1:8" x14ac:dyDescent="0.25">
      <c r="A586" s="1">
        <v>571</v>
      </c>
      <c r="B586" s="63">
        <f t="shared" ca="1" si="56"/>
        <v>9.4573654933030604E-2</v>
      </c>
      <c r="C586" s="63">
        <f t="shared" ca="1" si="61"/>
        <v>1437.206015348753</v>
      </c>
      <c r="D586" s="63">
        <f t="shared" ca="1" si="62"/>
        <v>1439.9704871092301</v>
      </c>
      <c r="E586" s="63">
        <f t="shared" ca="1" si="57"/>
        <v>2.7644717604771358</v>
      </c>
      <c r="F586" s="63">
        <f t="shared" ca="1" si="58"/>
        <v>1.6765315164209831</v>
      </c>
      <c r="G586" s="63">
        <f t="shared" ca="1" si="59"/>
        <v>1441.6470186256511</v>
      </c>
      <c r="H586" s="63">
        <f t="shared" ca="1" si="60"/>
        <v>4.4410032768980727</v>
      </c>
    </row>
    <row r="587" spans="1:8" x14ac:dyDescent="0.25">
      <c r="A587" s="1">
        <v>572</v>
      </c>
      <c r="B587" s="63">
        <f t="shared" ca="1" si="56"/>
        <v>3.8281345831541214</v>
      </c>
      <c r="C587" s="63">
        <f t="shared" ca="1" si="61"/>
        <v>1441.0341499319072</v>
      </c>
      <c r="D587" s="63">
        <f t="shared" ca="1" si="62"/>
        <v>1441.6470186256511</v>
      </c>
      <c r="E587" s="63">
        <f t="shared" ca="1" si="57"/>
        <v>0.61286869374384878</v>
      </c>
      <c r="F587" s="63">
        <f t="shared" ca="1" si="58"/>
        <v>1.7802862529524659</v>
      </c>
      <c r="G587" s="63">
        <f t="shared" ca="1" si="59"/>
        <v>1443.4273048786035</v>
      </c>
      <c r="H587" s="63">
        <f t="shared" ca="1" si="60"/>
        <v>2.3931549466963133</v>
      </c>
    </row>
    <row r="588" spans="1:8" x14ac:dyDescent="0.25">
      <c r="A588" s="1">
        <v>573</v>
      </c>
      <c r="B588" s="63">
        <f t="shared" ca="1" si="56"/>
        <v>3.7245931642162717</v>
      </c>
      <c r="C588" s="63">
        <f t="shared" ca="1" si="61"/>
        <v>1444.7587430961235</v>
      </c>
      <c r="D588" s="63">
        <f t="shared" ca="1" si="62"/>
        <v>1444.7587430961235</v>
      </c>
      <c r="E588" s="63">
        <f t="shared" ca="1" si="57"/>
        <v>0</v>
      </c>
      <c r="F588" s="63">
        <f t="shared" ca="1" si="58"/>
        <v>2.6945580596391396</v>
      </c>
      <c r="G588" s="63">
        <f t="shared" ca="1" si="59"/>
        <v>1447.4533011557626</v>
      </c>
      <c r="H588" s="63">
        <f t="shared" ca="1" si="60"/>
        <v>2.694558059639121</v>
      </c>
    </row>
    <row r="589" spans="1:8" x14ac:dyDescent="0.25">
      <c r="A589" s="1">
        <v>574</v>
      </c>
      <c r="B589" s="63">
        <f t="shared" ca="1" si="56"/>
        <v>1.1618587448472013</v>
      </c>
      <c r="C589" s="63">
        <f t="shared" ca="1" si="61"/>
        <v>1445.9206018409707</v>
      </c>
      <c r="D589" s="63">
        <f t="shared" ca="1" si="62"/>
        <v>1447.4533011557626</v>
      </c>
      <c r="E589" s="63">
        <f t="shared" ca="1" si="57"/>
        <v>1.5326993147918984</v>
      </c>
      <c r="F589" s="63">
        <f t="shared" ca="1" si="58"/>
        <v>1.4587180519167298</v>
      </c>
      <c r="G589" s="63">
        <f t="shared" ca="1" si="59"/>
        <v>1448.9120192076794</v>
      </c>
      <c r="H589" s="63">
        <f t="shared" ca="1" si="60"/>
        <v>2.9914173667086743</v>
      </c>
    </row>
    <row r="590" spans="1:8" x14ac:dyDescent="0.25">
      <c r="A590" s="1">
        <v>575</v>
      </c>
      <c r="B590" s="63">
        <f t="shared" ca="1" si="56"/>
        <v>3.7388830028793549</v>
      </c>
      <c r="C590" s="63">
        <f t="shared" ca="1" si="61"/>
        <v>1449.6594848438501</v>
      </c>
      <c r="D590" s="63">
        <f t="shared" ca="1" si="62"/>
        <v>1449.6594848438501</v>
      </c>
      <c r="E590" s="63">
        <f t="shared" ca="1" si="57"/>
        <v>0</v>
      </c>
      <c r="F590" s="63">
        <f t="shared" ca="1" si="58"/>
        <v>1.397139221907914</v>
      </c>
      <c r="G590" s="63">
        <f t="shared" ca="1" si="59"/>
        <v>1451.0566240657581</v>
      </c>
      <c r="H590" s="63">
        <f t="shared" ca="1" si="60"/>
        <v>1.3971392219079917</v>
      </c>
    </row>
    <row r="591" spans="1:8" x14ac:dyDescent="0.25">
      <c r="A591" s="1">
        <v>576</v>
      </c>
      <c r="B591" s="63">
        <f t="shared" ca="1" si="56"/>
        <v>4.4017335290051527</v>
      </c>
      <c r="C591" s="63">
        <f t="shared" ca="1" si="61"/>
        <v>1454.0612183728554</v>
      </c>
      <c r="D591" s="63">
        <f t="shared" ca="1" si="62"/>
        <v>1454.0612183728554</v>
      </c>
      <c r="E591" s="63">
        <f t="shared" ca="1" si="57"/>
        <v>0</v>
      </c>
      <c r="F591" s="63">
        <f t="shared" ca="1" si="58"/>
        <v>1.9757105076423924</v>
      </c>
      <c r="G591" s="63">
        <f t="shared" ca="1" si="59"/>
        <v>1456.0369288804977</v>
      </c>
      <c r="H591" s="63">
        <f t="shared" ca="1" si="60"/>
        <v>1.9757105076423613</v>
      </c>
    </row>
    <row r="592" spans="1:8" x14ac:dyDescent="0.25">
      <c r="A592" s="1">
        <v>577</v>
      </c>
      <c r="B592" s="63">
        <f t="shared" ref="B592:B615" ca="1" si="63">$B$4+RAND()*($B$5-$B$4)</f>
        <v>4.2891251666580255</v>
      </c>
      <c r="C592" s="63">
        <f t="shared" ca="1" si="61"/>
        <v>1458.3503435395135</v>
      </c>
      <c r="D592" s="63">
        <f t="shared" ca="1" si="62"/>
        <v>1458.3503435395135</v>
      </c>
      <c r="E592" s="63">
        <f t="shared" ref="E592:E615" ca="1" si="64">D592-C592</f>
        <v>0</v>
      </c>
      <c r="F592" s="63">
        <f t="shared" ref="F592:F615" ca="1" si="65">NORMINV(RAND(),$B$8,$B$9)</f>
        <v>1.7446789245709491</v>
      </c>
      <c r="G592" s="63">
        <f t="shared" ref="G592:G615" ca="1" si="66">D592+F592</f>
        <v>1460.0950224640844</v>
      </c>
      <c r="H592" s="63">
        <f t="shared" ref="H592:H615" ca="1" si="67">G592-C592</f>
        <v>1.7446789245709624</v>
      </c>
    </row>
    <row r="593" spans="1:8" x14ac:dyDescent="0.25">
      <c r="A593" s="1">
        <v>578</v>
      </c>
      <c r="B593" s="63">
        <f t="shared" ca="1" si="63"/>
        <v>2.6313766125736908</v>
      </c>
      <c r="C593" s="63">
        <f t="shared" ref="C593:C615" ca="1" si="68">C592+B593</f>
        <v>1460.9817201520871</v>
      </c>
      <c r="D593" s="63">
        <f t="shared" ref="D593:D615" ca="1" si="69">IF(C593&gt;G592,C593,G592)</f>
        <v>1460.9817201520871</v>
      </c>
      <c r="E593" s="63">
        <f t="shared" ca="1" si="64"/>
        <v>0</v>
      </c>
      <c r="F593" s="63">
        <f t="shared" ca="1" si="65"/>
        <v>1.804229019202491</v>
      </c>
      <c r="G593" s="63">
        <f t="shared" ca="1" si="66"/>
        <v>1462.7859491712895</v>
      </c>
      <c r="H593" s="63">
        <f t="shared" ca="1" si="67"/>
        <v>1.8042290192024666</v>
      </c>
    </row>
    <row r="594" spans="1:8" x14ac:dyDescent="0.25">
      <c r="A594" s="1">
        <v>579</v>
      </c>
      <c r="B594" s="63">
        <f t="shared" ca="1" si="63"/>
        <v>3.4171211565092068</v>
      </c>
      <c r="C594" s="63">
        <f t="shared" ca="1" si="68"/>
        <v>1464.3988413085963</v>
      </c>
      <c r="D594" s="63">
        <f t="shared" ca="1" si="69"/>
        <v>1464.3988413085963</v>
      </c>
      <c r="E594" s="63">
        <f t="shared" ca="1" si="64"/>
        <v>0</v>
      </c>
      <c r="F594" s="63">
        <f t="shared" ca="1" si="65"/>
        <v>1.5681481791778997</v>
      </c>
      <c r="G594" s="63">
        <f t="shared" ca="1" si="66"/>
        <v>1465.9669894877741</v>
      </c>
      <c r="H594" s="63">
        <f t="shared" ca="1" si="67"/>
        <v>1.5681481791777969</v>
      </c>
    </row>
    <row r="595" spans="1:8" x14ac:dyDescent="0.25">
      <c r="A595" s="1">
        <v>580</v>
      </c>
      <c r="B595" s="63">
        <f t="shared" ca="1" si="63"/>
        <v>4.4879341053083097</v>
      </c>
      <c r="C595" s="63">
        <f t="shared" ca="1" si="68"/>
        <v>1468.8867754139046</v>
      </c>
      <c r="D595" s="63">
        <f t="shared" ca="1" si="69"/>
        <v>1468.8867754139046</v>
      </c>
      <c r="E595" s="63">
        <f t="shared" ca="1" si="64"/>
        <v>0</v>
      </c>
      <c r="F595" s="63">
        <f t="shared" ca="1" si="65"/>
        <v>1.6357995540043002</v>
      </c>
      <c r="G595" s="63">
        <f t="shared" ca="1" si="66"/>
        <v>1470.5225749679089</v>
      </c>
      <c r="H595" s="63">
        <f t="shared" ca="1" si="67"/>
        <v>1.6357995540042793</v>
      </c>
    </row>
    <row r="596" spans="1:8" x14ac:dyDescent="0.25">
      <c r="A596" s="1">
        <v>581</v>
      </c>
      <c r="B596" s="63">
        <f t="shared" ca="1" si="63"/>
        <v>0.56416723134105617</v>
      </c>
      <c r="C596" s="63">
        <f t="shared" ca="1" si="68"/>
        <v>1469.4509426452457</v>
      </c>
      <c r="D596" s="63">
        <f t="shared" ca="1" si="69"/>
        <v>1470.5225749679089</v>
      </c>
      <c r="E596" s="63">
        <f t="shared" ca="1" si="64"/>
        <v>1.071632322663163</v>
      </c>
      <c r="F596" s="63">
        <f t="shared" ca="1" si="65"/>
        <v>1.6570634125555479</v>
      </c>
      <c r="G596" s="63">
        <f t="shared" ca="1" si="66"/>
        <v>1472.1796383804644</v>
      </c>
      <c r="H596" s="63">
        <f t="shared" ca="1" si="67"/>
        <v>2.7286957352187073</v>
      </c>
    </row>
    <row r="597" spans="1:8" x14ac:dyDescent="0.25">
      <c r="A597" s="1">
        <v>582</v>
      </c>
      <c r="B597" s="63">
        <f t="shared" ca="1" si="63"/>
        <v>4.7859432321629338</v>
      </c>
      <c r="C597" s="63">
        <f t="shared" ca="1" si="68"/>
        <v>1474.2368858774087</v>
      </c>
      <c r="D597" s="63">
        <f t="shared" ca="1" si="69"/>
        <v>1474.2368858774087</v>
      </c>
      <c r="E597" s="63">
        <f t="shared" ca="1" si="64"/>
        <v>0</v>
      </c>
      <c r="F597" s="63">
        <f t="shared" ca="1" si="65"/>
        <v>2.3926947728075207</v>
      </c>
      <c r="G597" s="63">
        <f t="shared" ca="1" si="66"/>
        <v>1476.6295806502162</v>
      </c>
      <c r="H597" s="63">
        <f t="shared" ca="1" si="67"/>
        <v>2.3926947728075447</v>
      </c>
    </row>
    <row r="598" spans="1:8" x14ac:dyDescent="0.25">
      <c r="A598" s="1">
        <v>583</v>
      </c>
      <c r="B598" s="63">
        <f t="shared" ca="1" si="63"/>
        <v>0.38257408114741154</v>
      </c>
      <c r="C598" s="63">
        <f t="shared" ca="1" si="68"/>
        <v>1474.619459958556</v>
      </c>
      <c r="D598" s="63">
        <f t="shared" ca="1" si="69"/>
        <v>1476.6295806502162</v>
      </c>
      <c r="E598" s="63">
        <f t="shared" ca="1" si="64"/>
        <v>2.0101206916601768</v>
      </c>
      <c r="F598" s="63">
        <f t="shared" ca="1" si="65"/>
        <v>1.2542068353323392</v>
      </c>
      <c r="G598" s="63">
        <f t="shared" ca="1" si="66"/>
        <v>1477.8837874855485</v>
      </c>
      <c r="H598" s="63">
        <f t="shared" ca="1" si="67"/>
        <v>3.2643275269924743</v>
      </c>
    </row>
    <row r="599" spans="1:8" x14ac:dyDescent="0.25">
      <c r="A599" s="1">
        <v>584</v>
      </c>
      <c r="B599" s="63">
        <f t="shared" ca="1" si="63"/>
        <v>1.7340765386609136</v>
      </c>
      <c r="C599" s="63">
        <f t="shared" ca="1" si="68"/>
        <v>1476.353536497217</v>
      </c>
      <c r="D599" s="63">
        <f t="shared" ca="1" si="69"/>
        <v>1477.8837874855485</v>
      </c>
      <c r="E599" s="63">
        <f t="shared" ca="1" si="64"/>
        <v>1.5302509883315452</v>
      </c>
      <c r="F599" s="63">
        <f t="shared" ca="1" si="65"/>
        <v>1.7436056140946645</v>
      </c>
      <c r="G599" s="63">
        <f t="shared" ca="1" si="66"/>
        <v>1479.6273930996431</v>
      </c>
      <c r="H599" s="63">
        <f t="shared" ca="1" si="67"/>
        <v>3.2738566024261218</v>
      </c>
    </row>
    <row r="600" spans="1:8" x14ac:dyDescent="0.25">
      <c r="A600" s="1">
        <v>585</v>
      </c>
      <c r="B600" s="63">
        <f t="shared" ca="1" si="63"/>
        <v>3.7819096945764241E-2</v>
      </c>
      <c r="C600" s="63">
        <f t="shared" ca="1" si="68"/>
        <v>1476.3913555941626</v>
      </c>
      <c r="D600" s="63">
        <f t="shared" ca="1" si="69"/>
        <v>1479.6273930996431</v>
      </c>
      <c r="E600" s="63">
        <f t="shared" ca="1" si="64"/>
        <v>3.2360375054804535</v>
      </c>
      <c r="F600" s="63">
        <f t="shared" ca="1" si="65"/>
        <v>1.7043605724732873</v>
      </c>
      <c r="G600" s="63">
        <f t="shared" ca="1" si="66"/>
        <v>1481.3317536721163</v>
      </c>
      <c r="H600" s="63">
        <f t="shared" ca="1" si="67"/>
        <v>4.9403980779536596</v>
      </c>
    </row>
    <row r="601" spans="1:8" x14ac:dyDescent="0.25">
      <c r="A601" s="1">
        <v>586</v>
      </c>
      <c r="B601" s="63">
        <f t="shared" ca="1" si="63"/>
        <v>1.4254021953654827</v>
      </c>
      <c r="C601" s="63">
        <f t="shared" ca="1" si="68"/>
        <v>1477.8167577895281</v>
      </c>
      <c r="D601" s="63">
        <f t="shared" ca="1" si="69"/>
        <v>1481.3317536721163</v>
      </c>
      <c r="E601" s="63">
        <f t="shared" ca="1" si="64"/>
        <v>3.5149958825882095</v>
      </c>
      <c r="F601" s="63">
        <f t="shared" ca="1" si="65"/>
        <v>1.2957958483928591</v>
      </c>
      <c r="G601" s="63">
        <f t="shared" ca="1" si="66"/>
        <v>1482.6275495205091</v>
      </c>
      <c r="H601" s="63">
        <f t="shared" ca="1" si="67"/>
        <v>4.8107917309810091</v>
      </c>
    </row>
    <row r="602" spans="1:8" x14ac:dyDescent="0.25">
      <c r="A602" s="1">
        <v>587</v>
      </c>
      <c r="B602" s="63">
        <f t="shared" ca="1" si="63"/>
        <v>3.8815350506057293</v>
      </c>
      <c r="C602" s="63">
        <f t="shared" ca="1" si="68"/>
        <v>1481.6982928401337</v>
      </c>
      <c r="D602" s="63">
        <f t="shared" ca="1" si="69"/>
        <v>1482.6275495205091</v>
      </c>
      <c r="E602" s="63">
        <f t="shared" ca="1" si="64"/>
        <v>0.92925668037537434</v>
      </c>
      <c r="F602" s="63">
        <f t="shared" ca="1" si="65"/>
        <v>2.3586917237041125</v>
      </c>
      <c r="G602" s="63">
        <f t="shared" ca="1" si="66"/>
        <v>1484.9862412442133</v>
      </c>
      <c r="H602" s="63">
        <f t="shared" ca="1" si="67"/>
        <v>3.2879484040795433</v>
      </c>
    </row>
    <row r="603" spans="1:8" x14ac:dyDescent="0.25">
      <c r="A603" s="1">
        <v>588</v>
      </c>
      <c r="B603" s="63">
        <f t="shared" ca="1" si="63"/>
        <v>3.709006166416164</v>
      </c>
      <c r="C603" s="63">
        <f t="shared" ca="1" si="68"/>
        <v>1485.4072990065499</v>
      </c>
      <c r="D603" s="63">
        <f t="shared" ca="1" si="69"/>
        <v>1485.4072990065499</v>
      </c>
      <c r="E603" s="63">
        <f t="shared" ca="1" si="64"/>
        <v>0</v>
      </c>
      <c r="F603" s="63">
        <f t="shared" ca="1" si="65"/>
        <v>2.6247952291525181</v>
      </c>
      <c r="G603" s="63">
        <f t="shared" ca="1" si="66"/>
        <v>1488.0320942357025</v>
      </c>
      <c r="H603" s="63">
        <f t="shared" ca="1" si="67"/>
        <v>2.6247952291525962</v>
      </c>
    </row>
    <row r="604" spans="1:8" x14ac:dyDescent="0.25">
      <c r="A604" s="1">
        <v>589</v>
      </c>
      <c r="B604" s="63">
        <f t="shared" ca="1" si="63"/>
        <v>3.1223897568031789E-2</v>
      </c>
      <c r="C604" s="63">
        <f t="shared" ca="1" si="68"/>
        <v>1485.4385229041179</v>
      </c>
      <c r="D604" s="63">
        <f t="shared" ca="1" si="69"/>
        <v>1488.0320942357025</v>
      </c>
      <c r="E604" s="63">
        <f t="shared" ca="1" si="64"/>
        <v>2.5935713315845987</v>
      </c>
      <c r="F604" s="63">
        <f t="shared" ca="1" si="65"/>
        <v>1.7050045514060255</v>
      </c>
      <c r="G604" s="63">
        <f t="shared" ca="1" si="66"/>
        <v>1489.7370987871086</v>
      </c>
      <c r="H604" s="63">
        <f t="shared" ca="1" si="67"/>
        <v>4.2985758829906899</v>
      </c>
    </row>
    <row r="605" spans="1:8" x14ac:dyDescent="0.25">
      <c r="A605" s="1">
        <v>590</v>
      </c>
      <c r="B605" s="63">
        <f t="shared" ca="1" si="63"/>
        <v>2.6678176284638826</v>
      </c>
      <c r="C605" s="63">
        <f t="shared" ca="1" si="68"/>
        <v>1488.1063405325817</v>
      </c>
      <c r="D605" s="63">
        <f t="shared" ca="1" si="69"/>
        <v>1489.7370987871086</v>
      </c>
      <c r="E605" s="63">
        <f t="shared" ca="1" si="64"/>
        <v>1.6307582545268815</v>
      </c>
      <c r="F605" s="63">
        <f t="shared" ca="1" si="65"/>
        <v>2.5243498139914378</v>
      </c>
      <c r="G605" s="63">
        <f t="shared" ca="1" si="66"/>
        <v>1492.2614486011</v>
      </c>
      <c r="H605" s="63">
        <f t="shared" ca="1" si="67"/>
        <v>4.1551080685183024</v>
      </c>
    </row>
    <row r="606" spans="1:8" x14ac:dyDescent="0.25">
      <c r="A606" s="1">
        <v>591</v>
      </c>
      <c r="B606" s="63">
        <f t="shared" ca="1" si="63"/>
        <v>1.450022642469484</v>
      </c>
      <c r="C606" s="63">
        <f t="shared" ca="1" si="68"/>
        <v>1489.5563631750513</v>
      </c>
      <c r="D606" s="63">
        <f t="shared" ca="1" si="69"/>
        <v>1492.2614486011</v>
      </c>
      <c r="E606" s="63">
        <f t="shared" ca="1" si="64"/>
        <v>2.705085426048754</v>
      </c>
      <c r="F606" s="63">
        <f t="shared" ca="1" si="65"/>
        <v>2.0419611983868635</v>
      </c>
      <c r="G606" s="63">
        <f t="shared" ca="1" si="66"/>
        <v>1494.3034097994869</v>
      </c>
      <c r="H606" s="63">
        <f t="shared" ca="1" si="67"/>
        <v>4.7470466244355976</v>
      </c>
    </row>
    <row r="607" spans="1:8" x14ac:dyDescent="0.25">
      <c r="A607" s="1">
        <v>592</v>
      </c>
      <c r="B607" s="63">
        <f t="shared" ca="1" si="63"/>
        <v>1.7583225443366675</v>
      </c>
      <c r="C607" s="63">
        <f t="shared" ca="1" si="68"/>
        <v>1491.3146857193879</v>
      </c>
      <c r="D607" s="63">
        <f t="shared" ca="1" si="69"/>
        <v>1494.3034097994869</v>
      </c>
      <c r="E607" s="63">
        <f t="shared" ca="1" si="64"/>
        <v>2.9887240800990185</v>
      </c>
      <c r="F607" s="63">
        <f t="shared" ca="1" si="65"/>
        <v>1.9378201116246592</v>
      </c>
      <c r="G607" s="63">
        <f t="shared" ca="1" si="66"/>
        <v>1496.2412299111115</v>
      </c>
      <c r="H607" s="63">
        <f t="shared" ca="1" si="67"/>
        <v>4.9265441917236785</v>
      </c>
    </row>
    <row r="608" spans="1:8" x14ac:dyDescent="0.25">
      <c r="A608" s="1">
        <v>593</v>
      </c>
      <c r="B608" s="63">
        <f t="shared" ca="1" si="63"/>
        <v>4.7882919130115802</v>
      </c>
      <c r="C608" s="63">
        <f t="shared" ca="1" si="68"/>
        <v>1496.1029776323994</v>
      </c>
      <c r="D608" s="63">
        <f t="shared" ca="1" si="69"/>
        <v>1496.2412299111115</v>
      </c>
      <c r="E608" s="63">
        <f t="shared" ca="1" si="64"/>
        <v>0.13825227871211609</v>
      </c>
      <c r="F608" s="63">
        <f t="shared" ca="1" si="65"/>
        <v>2.2912437311401219</v>
      </c>
      <c r="G608" s="63">
        <f t="shared" ca="1" si="66"/>
        <v>1498.5324736422517</v>
      </c>
      <c r="H608" s="63">
        <f t="shared" ca="1" si="67"/>
        <v>2.4294960098523006</v>
      </c>
    </row>
    <row r="609" spans="1:8" x14ac:dyDescent="0.25">
      <c r="A609" s="1">
        <v>594</v>
      </c>
      <c r="B609" s="63">
        <f t="shared" ca="1" si="63"/>
        <v>1.2793118994444459</v>
      </c>
      <c r="C609" s="63">
        <f t="shared" ca="1" si="68"/>
        <v>1497.3822895318438</v>
      </c>
      <c r="D609" s="63">
        <f t="shared" ca="1" si="69"/>
        <v>1498.5324736422517</v>
      </c>
      <c r="E609" s="63">
        <f t="shared" ca="1" si="64"/>
        <v>1.1501841104079631</v>
      </c>
      <c r="F609" s="63">
        <f t="shared" ca="1" si="65"/>
        <v>2.262078764227561</v>
      </c>
      <c r="G609" s="63">
        <f t="shared" ca="1" si="66"/>
        <v>1500.7945524064792</v>
      </c>
      <c r="H609" s="63">
        <f t="shared" ca="1" si="67"/>
        <v>3.4122628746354167</v>
      </c>
    </row>
    <row r="610" spans="1:8" x14ac:dyDescent="0.25">
      <c r="A610" s="1">
        <v>595</v>
      </c>
      <c r="B610" s="63">
        <f t="shared" ca="1" si="63"/>
        <v>4.218009161710369</v>
      </c>
      <c r="C610" s="63">
        <f t="shared" ca="1" si="68"/>
        <v>1501.6002986935541</v>
      </c>
      <c r="D610" s="63">
        <f t="shared" ca="1" si="69"/>
        <v>1501.6002986935541</v>
      </c>
      <c r="E610" s="63">
        <f t="shared" ca="1" si="64"/>
        <v>0</v>
      </c>
      <c r="F610" s="63">
        <f t="shared" ca="1" si="65"/>
        <v>2.4947605831358732</v>
      </c>
      <c r="G610" s="63">
        <f t="shared" ca="1" si="66"/>
        <v>1504.0950592766901</v>
      </c>
      <c r="H610" s="63">
        <f t="shared" ca="1" si="67"/>
        <v>2.4947605831359851</v>
      </c>
    </row>
    <row r="611" spans="1:8" x14ac:dyDescent="0.25">
      <c r="A611" s="1">
        <v>596</v>
      </c>
      <c r="B611" s="63">
        <f t="shared" ca="1" si="63"/>
        <v>2.9472220122580488</v>
      </c>
      <c r="C611" s="63">
        <f t="shared" ca="1" si="68"/>
        <v>1504.5475207058121</v>
      </c>
      <c r="D611" s="63">
        <f t="shared" ca="1" si="69"/>
        <v>1504.5475207058121</v>
      </c>
      <c r="E611" s="63">
        <f t="shared" ca="1" si="64"/>
        <v>0</v>
      </c>
      <c r="F611" s="63">
        <f t="shared" ca="1" si="65"/>
        <v>1.6014850081333103</v>
      </c>
      <c r="G611" s="63">
        <f t="shared" ca="1" si="66"/>
        <v>1506.1490057139454</v>
      </c>
      <c r="H611" s="63">
        <f t="shared" ca="1" si="67"/>
        <v>1.6014850081332952</v>
      </c>
    </row>
    <row r="612" spans="1:8" x14ac:dyDescent="0.25">
      <c r="A612" s="1">
        <v>597</v>
      </c>
      <c r="B612" s="63">
        <f t="shared" ca="1" si="63"/>
        <v>4.0990181289959251</v>
      </c>
      <c r="C612" s="63">
        <f t="shared" ca="1" si="68"/>
        <v>1508.6465388348081</v>
      </c>
      <c r="D612" s="63">
        <f t="shared" ca="1" si="69"/>
        <v>1508.6465388348081</v>
      </c>
      <c r="E612" s="63">
        <f t="shared" ca="1" si="64"/>
        <v>0</v>
      </c>
      <c r="F612" s="63">
        <f t="shared" ca="1" si="65"/>
        <v>2.4289406506174722</v>
      </c>
      <c r="G612" s="63">
        <f t="shared" ca="1" si="66"/>
        <v>1511.0754794854256</v>
      </c>
      <c r="H612" s="63">
        <f t="shared" ca="1" si="67"/>
        <v>2.4289406506175055</v>
      </c>
    </row>
    <row r="613" spans="1:8" x14ac:dyDescent="0.25">
      <c r="A613" s="1">
        <v>598</v>
      </c>
      <c r="B613" s="63">
        <f t="shared" ca="1" si="63"/>
        <v>0.71386677631676776</v>
      </c>
      <c r="C613" s="63">
        <f t="shared" ca="1" si="68"/>
        <v>1509.3604056111249</v>
      </c>
      <c r="D613" s="63">
        <f t="shared" ca="1" si="69"/>
        <v>1511.0754794854256</v>
      </c>
      <c r="E613" s="63">
        <f t="shared" ca="1" si="64"/>
        <v>1.7150738743007423</v>
      </c>
      <c r="F613" s="63">
        <f t="shared" ca="1" si="65"/>
        <v>2.7151971073616279</v>
      </c>
      <c r="G613" s="63">
        <f t="shared" ca="1" si="66"/>
        <v>1513.7906765927871</v>
      </c>
      <c r="H613" s="63">
        <f t="shared" ca="1" si="67"/>
        <v>4.430270981662261</v>
      </c>
    </row>
    <row r="614" spans="1:8" x14ac:dyDescent="0.25">
      <c r="A614" s="1">
        <v>599</v>
      </c>
      <c r="B614" s="63">
        <f t="shared" ca="1" si="63"/>
        <v>2.6630148829782021</v>
      </c>
      <c r="C614" s="63">
        <f t="shared" ca="1" si="68"/>
        <v>1512.023420494103</v>
      </c>
      <c r="D614" s="63">
        <f t="shared" ca="1" si="69"/>
        <v>1513.7906765927871</v>
      </c>
      <c r="E614" s="63">
        <f t="shared" ca="1" si="64"/>
        <v>1.767256098684129</v>
      </c>
      <c r="F614" s="63">
        <f t="shared" ca="1" si="65"/>
        <v>2.3995551411232929</v>
      </c>
      <c r="G614" s="63">
        <f t="shared" ca="1" si="66"/>
        <v>1516.1902317339104</v>
      </c>
      <c r="H614" s="63">
        <f t="shared" ca="1" si="67"/>
        <v>4.16681123980743</v>
      </c>
    </row>
    <row r="615" spans="1:8" x14ac:dyDescent="0.25">
      <c r="A615" s="1">
        <v>600</v>
      </c>
      <c r="B615" s="63">
        <f t="shared" ca="1" si="63"/>
        <v>1.4633782698365843</v>
      </c>
      <c r="C615" s="63">
        <f t="shared" ca="1" si="68"/>
        <v>1513.4867987639395</v>
      </c>
      <c r="D615" s="63">
        <f t="shared" ca="1" si="69"/>
        <v>1516.1902317339104</v>
      </c>
      <c r="E615" s="63">
        <f t="shared" ca="1" si="64"/>
        <v>2.7034329699708906</v>
      </c>
      <c r="F615" s="63">
        <f t="shared" ca="1" si="65"/>
        <v>2.4668269956919815</v>
      </c>
      <c r="G615" s="63">
        <f t="shared" ca="1" si="66"/>
        <v>1518.6570587296023</v>
      </c>
      <c r="H615" s="63">
        <f t="shared" ca="1" si="67"/>
        <v>5.1702599656628081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/>
  </sheetViews>
  <sheetFormatPr defaultColWidth="9.7109375" defaultRowHeight="12.75" x14ac:dyDescent="0.2"/>
  <cols>
    <col min="1" max="1" width="7.42578125" style="14" customWidth="1"/>
    <col min="2" max="2" width="12.28515625" style="14" customWidth="1"/>
    <col min="3" max="3" width="14.42578125" style="14" customWidth="1"/>
    <col min="4" max="4" width="11.7109375" style="14" customWidth="1"/>
    <col min="5" max="5" width="15.140625" style="14" customWidth="1"/>
    <col min="6" max="6" width="6" style="14" customWidth="1"/>
    <col min="7" max="7" width="13.5703125" style="14" customWidth="1"/>
    <col min="8" max="8" width="14.7109375" style="14" customWidth="1"/>
    <col min="9" max="16384" width="9.7109375" style="14"/>
  </cols>
  <sheetData>
    <row r="2" spans="1:8" ht="15" x14ac:dyDescent="0.25">
      <c r="G2" s="15"/>
    </row>
    <row r="4" spans="1:8" x14ac:dyDescent="0.2">
      <c r="A4" s="16" t="s">
        <v>20</v>
      </c>
      <c r="E4" s="16" t="s">
        <v>21</v>
      </c>
      <c r="H4" s="17"/>
    </row>
    <row r="5" spans="1:8" x14ac:dyDescent="0.2">
      <c r="A5" s="16" t="s">
        <v>22</v>
      </c>
      <c r="D5" s="18">
        <v>18533</v>
      </c>
      <c r="E5" s="16" t="s">
        <v>23</v>
      </c>
      <c r="F5" s="19">
        <v>0.02</v>
      </c>
      <c r="G5" s="16" t="s">
        <v>24</v>
      </c>
      <c r="H5" s="17"/>
    </row>
    <row r="6" spans="1:8" x14ac:dyDescent="0.2">
      <c r="A6" s="16" t="s">
        <v>25</v>
      </c>
      <c r="D6" s="20">
        <v>250</v>
      </c>
      <c r="E6" s="16" t="s">
        <v>23</v>
      </c>
      <c r="F6" s="19">
        <v>0.01</v>
      </c>
      <c r="G6" s="16" t="s">
        <v>24</v>
      </c>
      <c r="H6" s="17"/>
    </row>
    <row r="7" spans="1:8" x14ac:dyDescent="0.2">
      <c r="A7" s="16" t="s">
        <v>26</v>
      </c>
      <c r="D7" s="20">
        <v>125</v>
      </c>
      <c r="E7" s="16" t="s">
        <v>27</v>
      </c>
      <c r="H7" s="17"/>
    </row>
    <row r="8" spans="1:8" x14ac:dyDescent="0.2">
      <c r="H8" s="21"/>
    </row>
    <row r="9" spans="1:8" x14ac:dyDescent="0.2">
      <c r="A9" s="22"/>
      <c r="B9" s="23" t="s">
        <v>28</v>
      </c>
      <c r="C9" s="23" t="s">
        <v>29</v>
      </c>
      <c r="D9" s="23" t="s">
        <v>30</v>
      </c>
      <c r="E9" s="23" t="s">
        <v>31</v>
      </c>
      <c r="F9" s="22"/>
      <c r="G9" s="23" t="s">
        <v>32</v>
      </c>
      <c r="H9" s="21"/>
    </row>
    <row r="10" spans="1:8" ht="13.5" thickBot="1" x14ac:dyDescent="0.25">
      <c r="A10" s="24" t="s">
        <v>33</v>
      </c>
      <c r="B10" s="24" t="s">
        <v>34</v>
      </c>
      <c r="C10" s="24" t="s">
        <v>35</v>
      </c>
      <c r="D10" s="24" t="s">
        <v>36</v>
      </c>
      <c r="E10" s="24" t="s">
        <v>37</v>
      </c>
      <c r="F10" s="25"/>
      <c r="G10" s="24" t="s">
        <v>38</v>
      </c>
      <c r="H10" s="21"/>
    </row>
    <row r="11" spans="1:8" x14ac:dyDescent="0.2">
      <c r="A11" s="26">
        <v>1</v>
      </c>
      <c r="B11" s="27">
        <f>ROUND($D$5*(1+$F$5)^A11,)</f>
        <v>18904</v>
      </c>
      <c r="C11" s="28">
        <f t="shared" ref="C11:C22" si="0">$D$7*B11</f>
        <v>2363000</v>
      </c>
      <c r="D11" s="29">
        <f>ROUND($D$6*(1+$F$6)^A11,2)</f>
        <v>252.5</v>
      </c>
      <c r="E11" s="28">
        <f t="shared" ref="E11:E22" si="1">D11*B11</f>
        <v>4773260</v>
      </c>
      <c r="F11" s="30"/>
      <c r="G11" s="28">
        <f t="shared" ref="G11:G22" si="2">E11-C11</f>
        <v>2410260</v>
      </c>
      <c r="H11" s="21"/>
    </row>
    <row r="12" spans="1:8" x14ac:dyDescent="0.2">
      <c r="A12" s="26">
        <v>2</v>
      </c>
      <c r="B12" s="27">
        <f t="shared" ref="B12:B22" si="3">ROUND($D$5*(1+$F$5)^A12,)</f>
        <v>19282</v>
      </c>
      <c r="C12" s="28">
        <f t="shared" si="0"/>
        <v>2410250</v>
      </c>
      <c r="D12" s="29">
        <f t="shared" ref="D12:D22" si="4">ROUND($D$6*(1+$F$6)^A12,2)</f>
        <v>255.03</v>
      </c>
      <c r="E12" s="28">
        <f t="shared" si="1"/>
        <v>4917488.46</v>
      </c>
      <c r="F12" s="30"/>
      <c r="G12" s="28">
        <f t="shared" si="2"/>
        <v>2507238.46</v>
      </c>
      <c r="H12" s="21"/>
    </row>
    <row r="13" spans="1:8" x14ac:dyDescent="0.2">
      <c r="A13" s="26">
        <v>3</v>
      </c>
      <c r="B13" s="27">
        <f t="shared" si="3"/>
        <v>19667</v>
      </c>
      <c r="C13" s="28">
        <f t="shared" si="0"/>
        <v>2458375</v>
      </c>
      <c r="D13" s="29">
        <f t="shared" si="4"/>
        <v>257.58</v>
      </c>
      <c r="E13" s="28">
        <f t="shared" si="1"/>
        <v>5065825.8599999994</v>
      </c>
      <c r="F13" s="30"/>
      <c r="G13" s="28">
        <f t="shared" si="2"/>
        <v>2607450.8599999994</v>
      </c>
      <c r="H13" s="21"/>
    </row>
    <row r="14" spans="1:8" x14ac:dyDescent="0.2">
      <c r="A14" s="26">
        <v>4</v>
      </c>
      <c r="B14" s="27">
        <f t="shared" si="3"/>
        <v>20061</v>
      </c>
      <c r="C14" s="28">
        <f t="shared" si="0"/>
        <v>2507625</v>
      </c>
      <c r="D14" s="29">
        <f t="shared" si="4"/>
        <v>260.14999999999998</v>
      </c>
      <c r="E14" s="28">
        <f t="shared" si="1"/>
        <v>5218869.1499999994</v>
      </c>
      <c r="F14" s="30"/>
      <c r="G14" s="28">
        <f t="shared" si="2"/>
        <v>2711244.1499999994</v>
      </c>
      <c r="H14" s="21"/>
    </row>
    <row r="15" spans="1:8" x14ac:dyDescent="0.2">
      <c r="A15" s="26">
        <v>5</v>
      </c>
      <c r="B15" s="27">
        <f t="shared" si="3"/>
        <v>20462</v>
      </c>
      <c r="C15" s="28">
        <f t="shared" si="0"/>
        <v>2557750</v>
      </c>
      <c r="D15" s="29">
        <f t="shared" si="4"/>
        <v>262.75</v>
      </c>
      <c r="E15" s="28">
        <f t="shared" si="1"/>
        <v>5376390.5</v>
      </c>
      <c r="F15" s="30"/>
      <c r="G15" s="28">
        <f t="shared" si="2"/>
        <v>2818640.5</v>
      </c>
      <c r="H15" s="21"/>
    </row>
    <row r="16" spans="1:8" x14ac:dyDescent="0.2">
      <c r="A16" s="26">
        <v>6</v>
      </c>
      <c r="B16" s="27">
        <f t="shared" si="3"/>
        <v>20871</v>
      </c>
      <c r="C16" s="28">
        <f t="shared" si="0"/>
        <v>2608875</v>
      </c>
      <c r="D16" s="29">
        <f t="shared" si="4"/>
        <v>265.38</v>
      </c>
      <c r="E16" s="28">
        <f t="shared" si="1"/>
        <v>5538745.9799999995</v>
      </c>
      <c r="F16" s="30"/>
      <c r="G16" s="28">
        <f t="shared" si="2"/>
        <v>2929870.9799999995</v>
      </c>
      <c r="H16" s="17"/>
    </row>
    <row r="17" spans="1:8" x14ac:dyDescent="0.2">
      <c r="A17" s="26">
        <v>7</v>
      </c>
      <c r="B17" s="27">
        <f t="shared" si="3"/>
        <v>21289</v>
      </c>
      <c r="C17" s="28">
        <f t="shared" si="0"/>
        <v>2661125</v>
      </c>
      <c r="D17" s="29">
        <f t="shared" si="4"/>
        <v>268.02999999999997</v>
      </c>
      <c r="E17" s="28">
        <f t="shared" si="1"/>
        <v>5706090.669999999</v>
      </c>
      <c r="F17" s="30"/>
      <c r="G17" s="28">
        <f t="shared" si="2"/>
        <v>3044965.669999999</v>
      </c>
      <c r="H17" s="17"/>
    </row>
    <row r="18" spans="1:8" x14ac:dyDescent="0.2">
      <c r="A18" s="26">
        <v>8</v>
      </c>
      <c r="B18" s="27">
        <f t="shared" si="3"/>
        <v>21714</v>
      </c>
      <c r="C18" s="28">
        <f t="shared" si="0"/>
        <v>2714250</v>
      </c>
      <c r="D18" s="29">
        <f t="shared" si="4"/>
        <v>270.70999999999998</v>
      </c>
      <c r="E18" s="28">
        <f t="shared" si="1"/>
        <v>5878196.9399999995</v>
      </c>
      <c r="F18" s="30"/>
      <c r="G18" s="28">
        <f t="shared" si="2"/>
        <v>3163946.9399999995</v>
      </c>
      <c r="H18" s="17"/>
    </row>
    <row r="19" spans="1:8" x14ac:dyDescent="0.2">
      <c r="A19" s="26">
        <v>9</v>
      </c>
      <c r="B19" s="27">
        <f t="shared" si="3"/>
        <v>22149</v>
      </c>
      <c r="C19" s="28">
        <f t="shared" si="0"/>
        <v>2768625</v>
      </c>
      <c r="D19" s="29">
        <f t="shared" si="4"/>
        <v>273.42</v>
      </c>
      <c r="E19" s="28">
        <f t="shared" si="1"/>
        <v>6055979.5800000001</v>
      </c>
      <c r="F19" s="30"/>
      <c r="G19" s="28">
        <f t="shared" si="2"/>
        <v>3287354.58</v>
      </c>
      <c r="H19" s="17"/>
    </row>
    <row r="20" spans="1:8" x14ac:dyDescent="0.2">
      <c r="A20" s="26">
        <v>10</v>
      </c>
      <c r="B20" s="27">
        <f t="shared" si="3"/>
        <v>22592</v>
      </c>
      <c r="C20" s="28">
        <f t="shared" si="0"/>
        <v>2824000</v>
      </c>
      <c r="D20" s="29">
        <f t="shared" si="4"/>
        <v>276.16000000000003</v>
      </c>
      <c r="E20" s="28">
        <f t="shared" si="1"/>
        <v>6239006.7200000007</v>
      </c>
      <c r="F20" s="30"/>
      <c r="G20" s="28">
        <f t="shared" si="2"/>
        <v>3415006.7200000007</v>
      </c>
      <c r="H20" s="21"/>
    </row>
    <row r="21" spans="1:8" x14ac:dyDescent="0.2">
      <c r="A21" s="26">
        <v>11</v>
      </c>
      <c r="B21" s="27">
        <f t="shared" si="3"/>
        <v>23043</v>
      </c>
      <c r="C21" s="28">
        <f t="shared" si="0"/>
        <v>2880375</v>
      </c>
      <c r="D21" s="29">
        <f t="shared" si="4"/>
        <v>278.92</v>
      </c>
      <c r="E21" s="28">
        <f t="shared" si="1"/>
        <v>6427153.5600000005</v>
      </c>
      <c r="F21" s="30"/>
      <c r="G21" s="28">
        <f t="shared" si="2"/>
        <v>3546778.5600000005</v>
      </c>
    </row>
    <row r="22" spans="1:8" ht="13.5" thickBot="1" x14ac:dyDescent="0.25">
      <c r="A22" s="31">
        <v>12</v>
      </c>
      <c r="B22" s="27">
        <f t="shared" si="3"/>
        <v>23504</v>
      </c>
      <c r="C22" s="32">
        <f t="shared" si="0"/>
        <v>2938000</v>
      </c>
      <c r="D22" s="29">
        <f t="shared" si="4"/>
        <v>281.70999999999998</v>
      </c>
      <c r="E22" s="32">
        <f t="shared" si="1"/>
        <v>6621311.8399999999</v>
      </c>
      <c r="F22" s="33"/>
      <c r="G22" s="32">
        <f t="shared" si="2"/>
        <v>3683311.84</v>
      </c>
    </row>
    <row r="23" spans="1:8" x14ac:dyDescent="0.2">
      <c r="A23" s="34"/>
      <c r="B23" s="34"/>
      <c r="C23" s="34"/>
      <c r="D23" s="34"/>
      <c r="E23" s="34"/>
      <c r="F23" s="35" t="s">
        <v>39</v>
      </c>
      <c r="G23" s="36">
        <f>SUM(G11:G22)</f>
        <v>36126069.25999999</v>
      </c>
      <c r="H23" s="37"/>
    </row>
    <row r="24" spans="1:8" x14ac:dyDescent="0.2">
      <c r="H24" s="37"/>
    </row>
    <row r="25" spans="1:8" x14ac:dyDescent="0.2">
      <c r="G25" s="38"/>
    </row>
    <row r="26" spans="1:8" x14ac:dyDescent="0.2">
      <c r="B26" s="14" t="s">
        <v>433</v>
      </c>
      <c r="C26" s="14">
        <f>TINV(0.05,10000)</f>
        <v>1.9602012398903417</v>
      </c>
      <c r="H26" s="39"/>
    </row>
    <row r="27" spans="1:8" x14ac:dyDescent="0.2">
      <c r="H27" s="39"/>
    </row>
    <row r="28" spans="1:8" x14ac:dyDescent="0.2">
      <c r="H28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BE1</vt:lpstr>
      <vt:lpstr>BE2</vt:lpstr>
      <vt:lpstr>BE3</vt:lpstr>
      <vt:lpstr>BE4</vt:lpstr>
      <vt:lpstr>QQ1</vt:lpstr>
      <vt:lpstr>QQ2</vt:lpstr>
      <vt:lpstr>PortCom</vt:lpstr>
      <vt:lpstr>PortCom1</vt:lpstr>
      <vt:lpstr>PortCom2</vt:lpstr>
      <vt:lpstr>PorCom3</vt:lpstr>
      <vt:lpstr>Butler</vt:lpstr>
      <vt:lpstr>TutorButler</vt:lpstr>
      <vt:lpstr>Butler1</vt:lpstr>
      <vt:lpstr>ATMBlank</vt:lpstr>
      <vt:lpstr>ATM</vt:lpstr>
      <vt:lpstr>ATM1</vt:lpstr>
      <vt:lpstr>Ragsdale12_2</vt:lpstr>
      <vt:lpstr>ATM!Print_Area</vt:lpstr>
      <vt:lpstr>ATM1!Print_Area</vt:lpstr>
      <vt:lpstr>ATMBlank!Print_Area</vt:lpstr>
    </vt:vector>
  </TitlesOfParts>
  <Company>James Madison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wangpx</dc:creator>
  <cp:lastModifiedBy>xdts</cp:lastModifiedBy>
  <cp:lastPrinted>2009-02-23T16:27:34Z</cp:lastPrinted>
  <dcterms:created xsi:type="dcterms:W3CDTF">2008-01-17T02:35:11Z</dcterms:created>
  <dcterms:modified xsi:type="dcterms:W3CDTF">2011-04-16T23:25:24Z</dcterms:modified>
</cp:coreProperties>
</file>